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abdulhakim\Desktop\"/>
    </mc:Choice>
  </mc:AlternateContent>
  <xr:revisionPtr revIDLastSave="0" documentId="13_ncr:1_{5EEB9EE3-0256-4BEF-B392-0BC534EC4EB1}" xr6:coauthVersionLast="47" xr6:coauthVersionMax="47" xr10:uidLastSave="{00000000-0000-0000-0000-000000000000}"/>
  <workbookProtection workbookAlgorithmName="SHA-512" workbookHashValue="nhQZkF1RvZ4cpSzkdwgCHIzJVLJ3PflKaVLQUOkfFOpxPCRRY5K5YgXnqJfrng6GNxOFnVMLiifX9ELparmMHQ==" workbookSaltValue="simVncmPRb/smSXPG2pIxA==" workbookSpinCount="100000" lockStructure="1"/>
  <bookViews>
    <workbookView xWindow="-110" yWindow="-110" windowWidth="19420" windowHeight="11500" xr2:uid="{00000000-000D-0000-FFFF-FFFF00000000}"/>
  </bookViews>
  <sheets>
    <sheet name="General Instructions" sheetId="1" r:id="rId1"/>
    <sheet name="Summary Page" sheetId="3" r:id="rId2"/>
    <sheet name="A. FTAC" sheetId="4" r:id="rId3"/>
    <sheet name="B. NIAC" sheetId="13" r:id="rId4"/>
    <sheet name="C. CCF" sheetId="12" r:id="rId5"/>
    <sheet name="Raw" sheetId="17" state="hidden" r:id="rId6"/>
    <sheet name="Lookup" sheetId="16" state="hidden" r:id="rId7"/>
    <sheet name="Sheet1" sheetId="14" state="hidden" r:id="rId8"/>
    <sheet name="Working File" sheetId="10" state="hidden" r:id="rId9"/>
  </sheets>
  <externalReferences>
    <externalReference r:id="rId10"/>
  </externalReferences>
  <definedNames>
    <definedName name="BusinessType">Lookup!$A$3:$A$5</definedName>
    <definedName name="D_Source" localSheetId="5">[1]Lookup!$G$58:$G$61</definedName>
    <definedName name="D_Source">Lookup!$G$58:$G$61</definedName>
    <definedName name="FICode" localSheetId="5">[1]Lookup!$B$10:$B$51</definedName>
    <definedName name="FICode">Lookup!$B$10:$B$55</definedName>
    <definedName name="FIName" localSheetId="5">[1]Lookup!$A$10:$A$51</definedName>
    <definedName name="FIName">Lookup!$A$10:$A$55</definedName>
    <definedName name="InsufficientInfo">Lookup!$A$1</definedName>
    <definedName name="_xlnm.Print_Area" localSheetId="2">'A. FTAC'!$B$1:$J$49</definedName>
    <definedName name="_xlnm.Print_Area" localSheetId="3">'B. NIAC'!$B$1:$J$57</definedName>
    <definedName name="_xlnm.Print_Area" localSheetId="4">'C. CCF'!$B$1:$I$38</definedName>
    <definedName name="_xlnm.Print_Area" localSheetId="0">'General Instructions'!$B$1:$E$33</definedName>
    <definedName name="_xlnm.Print_Area" localSheetId="1">'Summary Page'!$B$1:$H$14</definedName>
    <definedName name="_xlnm.Print_Area" localSheetId="8">'Working File'!$B$1:$G$26</definedName>
    <definedName name="YOA">Lookup!$A$57:$A$78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4" l="1" a="1"/>
  <c r="H11" i="4" s="1"/>
  <c r="G20" i="12"/>
  <c r="G21" i="12"/>
  <c r="G14" i="12" l="1"/>
  <c r="G17" i="12" s="1" a="1"/>
  <c r="G17" i="12" s="1"/>
  <c r="H28" i="13" l="1"/>
  <c r="H25" i="13"/>
  <c r="H21" i="13"/>
  <c r="H18" i="13"/>
  <c r="H29" i="13" l="1"/>
  <c r="J80" i="17" l="1"/>
  <c r="J79" i="17"/>
  <c r="J76" i="17"/>
  <c r="J75" i="17"/>
  <c r="J73" i="17"/>
  <c r="J72" i="17"/>
  <c r="J70" i="17"/>
  <c r="J69" i="17"/>
  <c r="J68" i="17"/>
  <c r="J67" i="17"/>
  <c r="J66" i="17"/>
  <c r="J63" i="17"/>
  <c r="J62" i="17"/>
  <c r="J61" i="17"/>
  <c r="J60" i="17"/>
  <c r="J59" i="17"/>
  <c r="J57" i="17"/>
  <c r="J56" i="17"/>
  <c r="J55" i="17"/>
  <c r="J54" i="17"/>
  <c r="J53" i="17"/>
  <c r="J50" i="17"/>
  <c r="J49" i="17"/>
  <c r="J47" i="17"/>
  <c r="J46" i="17"/>
  <c r="J45" i="17"/>
  <c r="J43" i="17"/>
  <c r="J42" i="17"/>
  <c r="J40" i="17"/>
  <c r="J39" i="17"/>
  <c r="J36" i="17"/>
  <c r="J34" i="17"/>
  <c r="J33" i="17"/>
  <c r="J32" i="17"/>
  <c r="J30" i="17"/>
  <c r="J29" i="17"/>
  <c r="J27" i="17"/>
  <c r="J25" i="17"/>
  <c r="J23" i="17"/>
  <c r="J21" i="17"/>
  <c r="J20" i="17"/>
  <c r="J18" i="17"/>
  <c r="J17" i="17"/>
  <c r="J15" i="17"/>
  <c r="J14" i="17"/>
  <c r="J13" i="17"/>
  <c r="J12" i="17"/>
  <c r="J11" i="17"/>
  <c r="J10" i="17"/>
  <c r="J9" i="17"/>
  <c r="J8" i="17"/>
  <c r="J7" i="17"/>
  <c r="J6" i="17"/>
  <c r="J5" i="17"/>
  <c r="J3" i="17"/>
  <c r="J2" i="17"/>
  <c r="M65" i="17"/>
  <c r="M31" i="17"/>
  <c r="M30" i="17"/>
  <c r="M29" i="17"/>
  <c r="M28" i="17"/>
  <c r="M27" i="17"/>
  <c r="M26" i="17"/>
  <c r="M25" i="17"/>
  <c r="M24" i="17"/>
  <c r="M23" i="17"/>
  <c r="M22" i="17"/>
  <c r="M81" i="17"/>
  <c r="M80" i="17"/>
  <c r="M79" i="17"/>
  <c r="M78" i="17"/>
  <c r="M77" i="17"/>
  <c r="M76" i="17"/>
  <c r="M75" i="17"/>
  <c r="M74" i="17"/>
  <c r="M73" i="17"/>
  <c r="M72" i="17"/>
  <c r="M71" i="17"/>
  <c r="M69" i="17"/>
  <c r="M68" i="17"/>
  <c r="M67" i="17"/>
  <c r="M66" i="17"/>
  <c r="M64" i="17"/>
  <c r="M63" i="17"/>
  <c r="M62" i="17"/>
  <c r="M61" i="17"/>
  <c r="M60" i="17"/>
  <c r="M59" i="17"/>
  <c r="M58" i="17"/>
  <c r="M50" i="17"/>
  <c r="M49" i="17"/>
  <c r="M48" i="17"/>
  <c r="M47" i="17"/>
  <c r="M46" i="17"/>
  <c r="M45" i="17"/>
  <c r="M44" i="17"/>
  <c r="M43" i="17"/>
  <c r="M42" i="17"/>
  <c r="M41" i="17"/>
  <c r="M40" i="17"/>
  <c r="M39" i="17"/>
  <c r="M38" i="17"/>
  <c r="M37" i="17"/>
  <c r="M36" i="17"/>
  <c r="M35" i="17"/>
  <c r="M34" i="17"/>
  <c r="M33" i="17"/>
  <c r="M32" i="17"/>
  <c r="M20" i="17"/>
  <c r="M19" i="17"/>
  <c r="M18" i="17"/>
  <c r="M17" i="17"/>
  <c r="M16" i="17"/>
  <c r="M15" i="17"/>
  <c r="M14" i="17"/>
  <c r="M13" i="17"/>
  <c r="M12" i="17"/>
  <c r="M11" i="17"/>
  <c r="M10" i="17"/>
  <c r="M9" i="17"/>
  <c r="M8" i="17"/>
  <c r="M7" i="17"/>
  <c r="M6" i="17"/>
  <c r="M5" i="17"/>
  <c r="M4" i="17"/>
  <c r="M3" i="17"/>
  <c r="M2" i="17"/>
  <c r="H41" i="13" l="1" a="1"/>
  <c r="H41" i="13" s="1"/>
  <c r="J64" i="17" s="1"/>
  <c r="H35" i="13" a="1"/>
  <c r="H35" i="13" s="1"/>
  <c r="J51" i="17"/>
  <c r="H30" i="4"/>
  <c r="J28" i="17" s="1"/>
  <c r="H29" i="4"/>
  <c r="J26" i="17" s="1"/>
  <c r="H28" i="4"/>
  <c r="J24" i="17" s="1"/>
  <c r="H25" i="4"/>
  <c r="H27" i="4"/>
  <c r="J48" i="17"/>
  <c r="J44" i="17"/>
  <c r="J41" i="17"/>
  <c r="H12" i="13"/>
  <c r="J35" i="17" s="1"/>
  <c r="E5" i="3"/>
  <c r="E3" i="3"/>
  <c r="H42" i="13" l="1"/>
  <c r="J58" i="17"/>
  <c r="J78" i="17"/>
  <c r="J22" i="17"/>
  <c r="J77" i="17"/>
  <c r="J19" i="17"/>
  <c r="H23" i="4"/>
  <c r="J16" i="17" s="1"/>
  <c r="J4" i="17"/>
  <c r="H33" i="4"/>
  <c r="J31" i="17" s="1"/>
  <c r="J74" i="17" l="1"/>
  <c r="J71" i="17"/>
  <c r="J65" i="17"/>
  <c r="J52" i="17"/>
  <c r="G24" i="12" a="1"/>
  <c r="G24" i="12" s="1"/>
  <c r="J81" i="17" s="1"/>
  <c r="I40" i="4"/>
  <c r="H14" i="13"/>
  <c r="D11" i="3" l="1"/>
  <c r="J82" i="17"/>
  <c r="H15" i="13"/>
  <c r="J37" i="17"/>
  <c r="I44" i="4"/>
  <c r="I49" i="4" l="1"/>
  <c r="L82" i="17" s="1"/>
  <c r="K82" i="17"/>
  <c r="I48" i="13"/>
  <c r="J83" i="17" s="1"/>
  <c r="J38" i="17"/>
  <c r="F11" i="3"/>
  <c r="H11" i="3" l="1"/>
  <c r="H30" i="12"/>
  <c r="I7" i="1"/>
  <c r="H34" i="12" l="1"/>
  <c r="J84" i="17"/>
  <c r="E8" i="1"/>
  <c r="E6" i="3" s="1"/>
  <c r="A68" i="17"/>
  <c r="A63" i="17"/>
  <c r="A59" i="17"/>
  <c r="A48" i="17"/>
  <c r="A44" i="17"/>
  <c r="A40" i="17"/>
  <c r="A36" i="17"/>
  <c r="A32" i="17"/>
  <c r="A17" i="17"/>
  <c r="A13" i="17"/>
  <c r="A9" i="17"/>
  <c r="A5" i="17"/>
  <c r="A80" i="17"/>
  <c r="A31" i="17"/>
  <c r="A37" i="17"/>
  <c r="A6" i="17"/>
  <c r="A30" i="17"/>
  <c r="A52" i="17"/>
  <c r="A21" i="17"/>
  <c r="A85" i="17"/>
  <c r="A76" i="17"/>
  <c r="A72" i="17"/>
  <c r="A27" i="17"/>
  <c r="A64" i="17"/>
  <c r="A14" i="17"/>
  <c r="A73" i="17"/>
  <c r="A29" i="17"/>
  <c r="A25" i="17"/>
  <c r="A20" i="17"/>
  <c r="A12" i="17"/>
  <c r="A4" i="17"/>
  <c r="A45" i="17"/>
  <c r="A26" i="17"/>
  <c r="A53" i="17"/>
  <c r="A84" i="17"/>
  <c r="A67" i="17"/>
  <c r="A62" i="17"/>
  <c r="A58" i="17"/>
  <c r="A47" i="17"/>
  <c r="A43" i="17"/>
  <c r="A39" i="17"/>
  <c r="A35" i="17"/>
  <c r="A16" i="17"/>
  <c r="A8" i="17"/>
  <c r="A69" i="17"/>
  <c r="A18" i="17"/>
  <c r="A77" i="17"/>
  <c r="A22" i="17"/>
  <c r="A79" i="17"/>
  <c r="A75" i="17"/>
  <c r="A71" i="17"/>
  <c r="A23" i="17"/>
  <c r="A60" i="17"/>
  <c r="A10" i="17"/>
  <c r="A81" i="17"/>
  <c r="A54" i="17"/>
  <c r="A65" i="17"/>
  <c r="A28" i="17"/>
  <c r="A24" i="17"/>
  <c r="A83" i="17"/>
  <c r="A7" i="17"/>
  <c r="A78" i="17"/>
  <c r="A33" i="17"/>
  <c r="A70" i="17"/>
  <c r="A66" i="17"/>
  <c r="A61" i="17"/>
  <c r="A50" i="17"/>
  <c r="A46" i="17"/>
  <c r="A42" i="17"/>
  <c r="A38" i="17"/>
  <c r="A34" i="17"/>
  <c r="A19" i="17"/>
  <c r="A15" i="17"/>
  <c r="A11" i="17"/>
  <c r="A74" i="17"/>
  <c r="A56" i="17"/>
  <c r="A41" i="17"/>
  <c r="A51" i="17"/>
  <c r="A55" i="17"/>
  <c r="A82" i="17"/>
  <c r="A3" i="17"/>
  <c r="A49" i="17"/>
  <c r="A57" i="17"/>
  <c r="A2" i="17"/>
  <c r="I6" i="1"/>
  <c r="I5" i="1"/>
  <c r="C57" i="17" l="1"/>
  <c r="C85" i="17"/>
  <c r="C64" i="17"/>
  <c r="C58" i="17"/>
  <c r="C45" i="17"/>
  <c r="C16" i="17"/>
  <c r="C21" i="17"/>
  <c r="C27" i="17"/>
  <c r="C84" i="17"/>
  <c r="C77" i="17"/>
  <c r="C71" i="17"/>
  <c r="C43" i="17"/>
  <c r="C8" i="17"/>
  <c r="C6" i="17"/>
  <c r="C34" i="17"/>
  <c r="C83" i="17"/>
  <c r="C70" i="17"/>
  <c r="C63" i="17"/>
  <c r="C50" i="17"/>
  <c r="C44" i="17"/>
  <c r="C38" i="17"/>
  <c r="C32" i="17"/>
  <c r="C15" i="17"/>
  <c r="C9" i="17"/>
  <c r="C69" i="17"/>
  <c r="C37" i="17"/>
  <c r="C20" i="17"/>
  <c r="C29" i="17"/>
  <c r="C59" i="17"/>
  <c r="C72" i="17"/>
  <c r="C65" i="17"/>
  <c r="C26" i="17"/>
  <c r="C82" i="17"/>
  <c r="C76" i="17"/>
  <c r="C3" i="17"/>
  <c r="C49" i="17"/>
  <c r="C14" i="17"/>
  <c r="C23" i="17"/>
  <c r="C17" i="17"/>
  <c r="C22" i="17"/>
  <c r="C62" i="17"/>
  <c r="C28" i="17"/>
  <c r="C31" i="17"/>
  <c r="C25" i="17"/>
  <c r="C81" i="17"/>
  <c r="C75" i="17"/>
  <c r="C19" i="17"/>
  <c r="C2" i="17"/>
  <c r="C24" i="17"/>
  <c r="C74" i="17"/>
  <c r="C53" i="17"/>
  <c r="C47" i="17"/>
  <c r="C18" i="17"/>
  <c r="C79" i="17"/>
  <c r="C66" i="17"/>
  <c r="C5" i="17"/>
  <c r="C56" i="17"/>
  <c r="C51" i="17"/>
  <c r="C68" i="17"/>
  <c r="C61" i="17"/>
  <c r="C48" i="17"/>
  <c r="C42" i="17"/>
  <c r="C36" i="17"/>
  <c r="C13" i="17"/>
  <c r="C7" i="17"/>
  <c r="C30" i="17"/>
  <c r="C80" i="17"/>
  <c r="C67" i="17"/>
  <c r="C41" i="17"/>
  <c r="C35" i="17"/>
  <c r="C12" i="17"/>
  <c r="C73" i="17"/>
  <c r="C55" i="17"/>
  <c r="C46" i="17"/>
  <c r="C10" i="17"/>
  <c r="C52" i="17"/>
  <c r="C11" i="17"/>
  <c r="C33" i="17"/>
  <c r="C60" i="17"/>
  <c r="C40" i="17"/>
  <c r="C78" i="17"/>
  <c r="C54" i="17"/>
  <c r="C39" i="17"/>
  <c r="C4" i="17"/>
  <c r="H38" i="12"/>
  <c r="L84" i="17" s="1"/>
  <c r="K84" i="17"/>
  <c r="B51" i="17"/>
  <c r="B55" i="17"/>
  <c r="B68" i="17"/>
  <c r="B64" i="17"/>
  <c r="B61" i="17"/>
  <c r="B58" i="17"/>
  <c r="B48" i="17"/>
  <c r="B45" i="17"/>
  <c r="B42" i="17"/>
  <c r="B39" i="17"/>
  <c r="B36" i="17"/>
  <c r="B33" i="17"/>
  <c r="B19" i="17"/>
  <c r="B16" i="17"/>
  <c r="B13" i="17"/>
  <c r="B10" i="17"/>
  <c r="B7" i="17"/>
  <c r="B4" i="17"/>
  <c r="B12" i="17"/>
  <c r="B65" i="17"/>
  <c r="B29" i="17"/>
  <c r="B26" i="17"/>
  <c r="B23" i="17"/>
  <c r="B80" i="17"/>
  <c r="B77" i="17"/>
  <c r="B74" i="17"/>
  <c r="B71" i="17"/>
  <c r="B15" i="17"/>
  <c r="B9" i="17"/>
  <c r="B83" i="17"/>
  <c r="B56" i="17"/>
  <c r="B47" i="17"/>
  <c r="B41" i="17"/>
  <c r="B38" i="17"/>
  <c r="B18" i="17"/>
  <c r="B6" i="17"/>
  <c r="B52" i="17"/>
  <c r="B44" i="17"/>
  <c r="B32" i="17"/>
  <c r="B70" i="17"/>
  <c r="B67" i="17"/>
  <c r="B63" i="17"/>
  <c r="B60" i="17"/>
  <c r="B50" i="17"/>
  <c r="B35" i="17"/>
  <c r="B31" i="17"/>
  <c r="B28" i="17"/>
  <c r="B25" i="17"/>
  <c r="B22" i="17"/>
  <c r="B82" i="17"/>
  <c r="B79" i="17"/>
  <c r="B76" i="17"/>
  <c r="B73" i="17"/>
  <c r="B3" i="17"/>
  <c r="B78" i="17"/>
  <c r="B53" i="17"/>
  <c r="B57" i="17"/>
  <c r="B49" i="17"/>
  <c r="B40" i="17"/>
  <c r="B34" i="17"/>
  <c r="B17" i="17"/>
  <c r="B11" i="17"/>
  <c r="B8" i="17"/>
  <c r="B54" i="17"/>
  <c r="B30" i="17"/>
  <c r="B24" i="17"/>
  <c r="B75" i="17"/>
  <c r="B85" i="17"/>
  <c r="B69" i="17"/>
  <c r="B66" i="17"/>
  <c r="B62" i="17"/>
  <c r="B59" i="17"/>
  <c r="B46" i="17"/>
  <c r="B43" i="17"/>
  <c r="B37" i="17"/>
  <c r="B20" i="17"/>
  <c r="B14" i="17"/>
  <c r="B5" i="17"/>
  <c r="B21" i="17"/>
  <c r="B27" i="17"/>
  <c r="B81" i="17"/>
  <c r="B2" i="17"/>
  <c r="B84" i="17"/>
  <c r="B72" i="17"/>
  <c r="B78" i="16"/>
  <c r="B77" i="16"/>
  <c r="B76" i="16"/>
  <c r="B75" i="16"/>
  <c r="B74" i="16"/>
  <c r="B73" i="16"/>
  <c r="B72" i="16"/>
  <c r="B71" i="16"/>
  <c r="B70" i="16"/>
  <c r="B69" i="16"/>
  <c r="B68" i="16"/>
  <c r="B67" i="16"/>
  <c r="B66" i="16"/>
  <c r="B65" i="16"/>
  <c r="B64" i="16"/>
  <c r="B63" i="16"/>
  <c r="B62" i="16"/>
  <c r="B61" i="16"/>
  <c r="B60" i="16"/>
  <c r="B59" i="16"/>
  <c r="B58" i="16"/>
  <c r="D12" i="3" l="1"/>
  <c r="E4" i="3"/>
  <c r="I52" i="13" l="1"/>
  <c r="K83" i="17" s="1"/>
  <c r="F12" i="3" l="1"/>
  <c r="I57" i="13"/>
  <c r="F4" i="13"/>
  <c r="F5" i="13"/>
  <c r="F6" i="13"/>
  <c r="F3" i="13"/>
  <c r="H12" i="3" l="1"/>
  <c r="L83" i="17"/>
  <c r="D13" i="3"/>
  <c r="E4" i="12" l="1"/>
  <c r="E5" i="12"/>
  <c r="E6" i="12"/>
  <c r="E3" i="12"/>
  <c r="F4" i="4"/>
  <c r="F5" i="4"/>
  <c r="F6" i="4"/>
  <c r="F3" i="4"/>
  <c r="H13" i="3" l="1"/>
  <c r="F13" i="3"/>
  <c r="H14" i="3" s="1"/>
  <c r="J85"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<sst xmlns="http://schemas.openxmlformats.org/spreadsheetml/2006/main" count="841" uniqueCount="436">
  <si>
    <t>DIFFERENTIAL PREMIUM SYSTEMS ("DPS") FRAMEWORK</t>
  </si>
  <si>
    <t>DPS FORM</t>
  </si>
  <si>
    <t xml:space="preserve">Name of Deposit-Taking Member ("DTM")       </t>
  </si>
  <si>
    <t>:</t>
  </si>
  <si>
    <t xml:space="preserve">Type of Business  </t>
  </si>
  <si>
    <t xml:space="preserve">Assessment Year  </t>
  </si>
  <si>
    <t>Reference Date</t>
  </si>
  <si>
    <t>Reporting Forms Prepared by</t>
  </si>
  <si>
    <t>Officer-In-Charge</t>
  </si>
  <si>
    <t>Designation</t>
  </si>
  <si>
    <t>Phone No.</t>
  </si>
  <si>
    <t>Email Address</t>
  </si>
  <si>
    <t>Alternate Officer-In-Charge</t>
  </si>
  <si>
    <t>Please read the following instructions before completing the DPS form</t>
  </si>
  <si>
    <t>NO</t>
  </si>
  <si>
    <t>INSTRUCTIONS</t>
  </si>
  <si>
    <t>GENERAL</t>
  </si>
  <si>
    <r>
      <t>All DTMs are required to prepare and submit the resolution centric criteria ("RCC") indicators using this pre-formatted DPS form.</t>
    </r>
    <r>
      <rPr>
        <sz val="11"/>
        <color rgb="FFFF0000"/>
        <rFont val="Calibri"/>
        <family val="2"/>
        <scheme val="minor"/>
      </rPr>
      <t xml:space="preserve"> </t>
    </r>
    <r>
      <rPr>
        <sz val="11"/>
        <rFont val="Calibri"/>
        <family val="2"/>
        <scheme val="minor"/>
      </rPr>
      <t>DTMs are required to fill-in the DPS form in accordance with the Guidelines of the Differential Premium Systems Framework.</t>
    </r>
  </si>
  <si>
    <t xml:space="preserve">No amendments or alterations are allowed to be made to the DPS form. DTMs shall only be required to fill-in the cells shaded in blue in "General Instructions", "A. FTAC", "B. NIAC", and "C.CCF" tabs. </t>
  </si>
  <si>
    <t>Where not relevant, or the amount of a reportable item is zero, a value of '0' shall be keyed-in, and not other symbols or words like '-' or 'nil'.</t>
  </si>
  <si>
    <t>All amounts are reportable in nearest thousand ringgit (RM'000). For example, RM123,400 should be reported as RM123 (thousand), while RM123,500 should be reported as RM124 (thousand). Items of less than RM500 should be reported as zero. Items of RM500 or more should be reported as RM1 (thousand).</t>
  </si>
  <si>
    <t>SUBMISSION</t>
  </si>
  <si>
    <t>DTMs are required to submit the DPS form to PIDM by 31 May of each assessment year, or the immediately preceding working day if 31 May falls on a weekend or a public holiday in Kuala Lumpur.</t>
  </si>
  <si>
    <t>The DPS form must be submitted online through PIDM's industry portal in Excel format.</t>
  </si>
  <si>
    <t>SUMMARY OF RESOLUTION-CENTRIC CRITERIA ASSESSMENT</t>
  </si>
  <si>
    <t xml:space="preserve">Name of DTM       </t>
  </si>
  <si>
    <t>RESOLUTION-CENTRIC CRITERIA ASSESSMENT</t>
  </si>
  <si>
    <t>Indicators</t>
  </si>
  <si>
    <t>Results</t>
  </si>
  <si>
    <t>Score</t>
  </si>
  <si>
    <t>Weighted Score</t>
  </si>
  <si>
    <t>A</t>
  </si>
  <si>
    <t>Free Tangible Assets Cover Ratio</t>
  </si>
  <si>
    <t>B</t>
  </si>
  <si>
    <t>Net Impaired Assets Cover Ratio</t>
  </si>
  <si>
    <t>C</t>
  </si>
  <si>
    <t>Composition of Core Funds</t>
  </si>
  <si>
    <t>Total Weighted RCC Score</t>
  </si>
  <si>
    <t>A. FREE TANGIBLE ASSET COVER ("FTAC") RATIO</t>
  </si>
  <si>
    <t>Reference Para
(Guidelines on DPS Framework)</t>
  </si>
  <si>
    <t>Data Requirements</t>
  </si>
  <si>
    <t>Amount (RM'000)</t>
  </si>
  <si>
    <t>Remarks</t>
  </si>
  <si>
    <t>Please specify the source of information
(Only for the required cells)</t>
  </si>
  <si>
    <t>Total assets</t>
  </si>
  <si>
    <t>4.3 (a)</t>
  </si>
  <si>
    <t>(-)</t>
  </si>
  <si>
    <t>Assets sold under repurchase agreement transations</t>
  </si>
  <si>
    <t>Include assets owned by DTM and assets received from counterparties that have been re-hypothecated by the DTM.</t>
  </si>
  <si>
    <t>please specify</t>
  </si>
  <si>
    <t>4.3 (b)</t>
  </si>
  <si>
    <t>Assets funded by on-balance sheet investment accounts</t>
  </si>
  <si>
    <t>Investments in cash and short-term funds</t>
  </si>
  <si>
    <t>Deposits and placements</t>
  </si>
  <si>
    <t>Financing &amp; advances</t>
  </si>
  <si>
    <t>Financial assets</t>
  </si>
  <si>
    <t>Other assets</t>
  </si>
  <si>
    <t>4.3 (c)</t>
  </si>
  <si>
    <t>Loans or financing sold to Cagamas Berhad with recourse</t>
  </si>
  <si>
    <t>4.3 (d)</t>
  </si>
  <si>
    <t>Assets pledged for derivatives transactions</t>
  </si>
  <si>
    <t xml:space="preserve">4.3 (e) </t>
  </si>
  <si>
    <t>Assets pledged for the amount drawn under Bank Negara Malaysia's Restricted Committed Liquidity Facilities</t>
  </si>
  <si>
    <t>Where RCLF is partially drawn or utilised, the assets pledged shall be computed proportionately, as follows:
[amount drawn under RCLF / total size of RCLF] 
x total asset pledged for RCLF</t>
  </si>
  <si>
    <t>4.3 (f)</t>
  </si>
  <si>
    <t>Other assets pledged</t>
  </si>
  <si>
    <t xml:space="preserve">Other assets pledged (either explicitly or implicitly) to secure, collateralise or credit-enhance any transaction. </t>
  </si>
  <si>
    <t>4.3 (g)</t>
  </si>
  <si>
    <t>Goodwill and other intangibles</t>
  </si>
  <si>
    <t>4.3 (h)</t>
  </si>
  <si>
    <t>Deferred tax assets</t>
  </si>
  <si>
    <t>Free Tangible Assets</t>
  </si>
  <si>
    <t>Total liabilities</t>
  </si>
  <si>
    <t>4.5 (a)</t>
  </si>
  <si>
    <t>Repurchase agreement</t>
  </si>
  <si>
    <t>4.5 (b)</t>
  </si>
  <si>
    <t>Investment accounts</t>
  </si>
  <si>
    <t>These include IA from customers and IA due to financial institutions.</t>
  </si>
  <si>
    <t xml:space="preserve">4.5 (c) </t>
  </si>
  <si>
    <t>Recourse obligation on loans or financing sold to Cagamas Berhad</t>
  </si>
  <si>
    <t>4.5 (d)</t>
  </si>
  <si>
    <t>Derivative financial liabilities</t>
  </si>
  <si>
    <t>4.5 (e)</t>
  </si>
  <si>
    <t xml:space="preserve">(-) </t>
  </si>
  <si>
    <t>Amount drawn under Bank Negara Malaysia's Restricted Committed Liquidity Facilities</t>
  </si>
  <si>
    <t xml:space="preserve">4.5 (f) </t>
  </si>
  <si>
    <t xml:space="preserve">Other secured liabilities </t>
  </si>
  <si>
    <t>4.5 (g)</t>
  </si>
  <si>
    <t>Additional Tier 1 capital instruments</t>
  </si>
  <si>
    <t>Refers to outstanding amount (principal and accrued interest).</t>
  </si>
  <si>
    <t>Tier 2 capital instruments</t>
  </si>
  <si>
    <t>Non-Capital Related Liabilities</t>
  </si>
  <si>
    <t>Notes:-</t>
  </si>
  <si>
    <t>1) All pledged assets under paragraph 4.3 (a) to 4.3 (f) shall be reported based on the carrying amount of the assets except for assets received from counterparties that have been re-hypothecated by DTM which shall be measured at amortised cost.</t>
  </si>
  <si>
    <t>2) Amount of non-capital related liabilities under paragraph 4.5  (a), (c), (d), (e), and (f) are capped to the amount of corresponding pledged assets under paragraph 4.3 (a), (c), (d), (e), and (f), respectively.</t>
  </si>
  <si>
    <t>Formula</t>
  </si>
  <si>
    <t>FTAC Ratio</t>
  </si>
  <si>
    <t>Range of Results</t>
  </si>
  <si>
    <t>Score (%)</t>
  </si>
  <si>
    <t>DTM's Score</t>
  </si>
  <si>
    <t>FTAC Ratio ≥ 1.30 times</t>
  </si>
  <si>
    <t>1.00 time &lt; FTAC Ratio &lt; 1.30 times</t>
  </si>
  <si>
    <t>Interpolated</t>
  </si>
  <si>
    <t xml:space="preserve">FTAC Ratio ≤ 1.00 time </t>
  </si>
  <si>
    <t>DTM's Score x 1/3</t>
  </si>
  <si>
    <t>B. NET IMPAIRED ASSET COVER ("NIAC") RATIO</t>
  </si>
  <si>
    <t>Pending Formula</t>
  </si>
  <si>
    <t>Total capital (before proposed dividend)</t>
  </si>
  <si>
    <t>Proposed dividend</t>
  </si>
  <si>
    <t>The proposed dividend deducted from total capital is allowed to be reduced by a portion of dividend to be reinvested by shareholders under dividend reinvestment plan, subject to meeting the requirements stipulated under BNM's Implementation Guidance on Capital Adequacy Framework (Capital Components).</t>
  </si>
  <si>
    <t>(+)</t>
  </si>
  <si>
    <t>Dividend to be reinvested under Dividend Reinvestment Plan</t>
  </si>
  <si>
    <t>Total capital</t>
  </si>
  <si>
    <t>Total risk-weighted assets</t>
  </si>
  <si>
    <t>Total risk-weighted assets x regulatory minimum total capital ratio of 8%</t>
  </si>
  <si>
    <t>Capital Level in Excess of Regulatory Minimum Total Capital Ratio of 8%</t>
  </si>
  <si>
    <t>5.6 (a) i.</t>
  </si>
  <si>
    <t xml:space="preserve">Gross carrying amount of loans or financing classified as credit impaired </t>
  </si>
  <si>
    <t>Lifetime Expected Credit Losses credit impaired (Stage 3) for loans or financing</t>
  </si>
  <si>
    <t>To cap at gross carrying amount Row 18</t>
  </si>
  <si>
    <t>Net impaired loans or financing</t>
  </si>
  <si>
    <t>5.6 (a) ii.</t>
  </si>
  <si>
    <t>Gross carrying amount of financial investments at amortised cost classified as credit impaired</t>
  </si>
  <si>
    <t>Lifetime Expected Credit Losses credit impaired (Stage 3) for financial investments at amortised cost</t>
  </si>
  <si>
    <t>To cap at gross carrying amount Row 21</t>
  </si>
  <si>
    <t>Net impaired financial investments at amortised cost</t>
  </si>
  <si>
    <t>5.6 (a) iii.</t>
  </si>
  <si>
    <t>Carrying amount of financial investments at fair value through other comprehensive income classified as credit impaired (Stage 3)</t>
  </si>
  <si>
    <t>5.6 (a) iv.</t>
  </si>
  <si>
    <t>Exposure at default amount of loan commitments and financial guarantee contracts classified as credit impaired</t>
  </si>
  <si>
    <t>EAD refers to the amount used to calculate the ECL credit impaired (Stage 3) for loan commitments and financial guarantee contracts.</t>
  </si>
  <si>
    <t>Lifetime Expected Credit Losses credit impaired (Stage 3) for loan commitments and financial guarantee contracts</t>
  </si>
  <si>
    <t>Net impaired loan commitments and financial guarantee contracts</t>
  </si>
  <si>
    <t>5.6 (a) v.</t>
  </si>
  <si>
    <t>Gross carrying amount of all other impaired assets classified as credit impaired</t>
  </si>
  <si>
    <t>Lifetime Expected Credit Losses credit impaired (Stage 3) for all other impaired assets</t>
  </si>
  <si>
    <t>To cap at gross carrying amount Row 24</t>
  </si>
  <si>
    <t>Net other impaired assets</t>
  </si>
  <si>
    <t>5.6 (a)</t>
  </si>
  <si>
    <t>Net impaired assets of the DTM</t>
  </si>
  <si>
    <t>5.6 (b) i.
(Applicable for DTMs making Investment Accounts placement)</t>
  </si>
  <si>
    <t>Gross carrying amount of loans or financing classified as credit impaired</t>
  </si>
  <si>
    <t>Gross carrying amount of financial investment at amortised cost classified as credit impaired</t>
  </si>
  <si>
    <t xml:space="preserve">Gross carrying amount of other impaired assets classified as credit impaired </t>
  </si>
  <si>
    <t>Impaired assets attributed to the Investment Accounts placement</t>
  </si>
  <si>
    <t>If the impaired assets attributed to the IA placements has been reflected in the net impaired assets as described in paragraph 5.6 (a), no further adjustment is required.</t>
  </si>
  <si>
    <t>5.6 (b) ii.
(Applicable for DTMs receiving Investment Accounts placement)</t>
  </si>
  <si>
    <t>Gross carrying amount of other impaired assets classified as credit impaired</t>
  </si>
  <si>
    <t>Impaired assets funded by Investment Accounts</t>
  </si>
  <si>
    <t>For IA placements reported as off-balance sheet (by DTM receiving IA), no adjustment is required.</t>
  </si>
  <si>
    <t>Adjusted Net Impaired Assets*</t>
  </si>
  <si>
    <t>*DTMs with zero adjusted net impaired assets will result in an infinity NIAC ratio. Hence, DTM will be accorded a score of 100%.</t>
  </si>
  <si>
    <t>NIAC Ratio</t>
  </si>
  <si>
    <t>Total Capital − (Total Risk-Weighted Assets x Regulatory Minimum Total Capital Ratio of 8%)</t>
  </si>
  <si>
    <t>Adjusted Net Impaired Assets</t>
  </si>
  <si>
    <t>NIAC Ratio ≥ 3.00 times</t>
  </si>
  <si>
    <t>1.00 time &lt; NIAC Ratio &lt; 3.00 times</t>
  </si>
  <si>
    <t xml:space="preserve">NIAC Ratio ≤ 1 time </t>
  </si>
  <si>
    <t>C. COMPOSITION OF CORE FUNDS ("CCF")</t>
  </si>
  <si>
    <t>6.3 (a)</t>
  </si>
  <si>
    <t>Retail deposits</t>
  </si>
  <si>
    <t>DTMs shall source these items from the LCR submission to BNM, based on entity level reporting requirements. For a DTM with a Labuan Banking subsidiary, the amount reported for these items shall exclude the Labuan Banking subsidiary's exposure.</t>
  </si>
  <si>
    <t>6.3 (b)</t>
  </si>
  <si>
    <t>Small business customers deposits</t>
  </si>
  <si>
    <t>6.3 (c)</t>
  </si>
  <si>
    <t>Operational deposits</t>
  </si>
  <si>
    <t>6.3 (d)</t>
  </si>
  <si>
    <t>Non-financial corporates with a remaining maturity of more than one (1) year</t>
  </si>
  <si>
    <t>Sovereign, central banks, multilateral development banks, and public sector entities deposits, with a remaining maturity of more than one (1) year</t>
  </si>
  <si>
    <t>6.3 (e)</t>
  </si>
  <si>
    <t>Recourse obligation on loans and financing sold to Cagamas Berhad</t>
  </si>
  <si>
    <t>6.3 (f)</t>
  </si>
  <si>
    <t>All debt instruments, with a remaining maturity of more than one (1) year</t>
  </si>
  <si>
    <t>Exclude AT1 capital instruments.</t>
  </si>
  <si>
    <t>6.3 (g)</t>
  </si>
  <si>
    <t>Other borrowings, with a remaining maturity of more than one (1) year</t>
  </si>
  <si>
    <t>Total Core Funds</t>
  </si>
  <si>
    <t>6.4 (a)</t>
  </si>
  <si>
    <t>Deposits from customers</t>
  </si>
  <si>
    <t>6.4 (b)</t>
  </si>
  <si>
    <t xml:space="preserve">Deposits and placements of banks and other financial institutions </t>
  </si>
  <si>
    <t>6.4 (c)</t>
  </si>
  <si>
    <t>Repurchase Agreement</t>
  </si>
  <si>
    <t>6.4 (d)</t>
  </si>
  <si>
    <t>6.4 (e)</t>
  </si>
  <si>
    <t>All debt instruments</t>
  </si>
  <si>
    <t>6.4 (f)</t>
  </si>
  <si>
    <t>Other borrowings</t>
  </si>
  <si>
    <t>Total Available Funds</t>
  </si>
  <si>
    <t>1) Where a DTM is exempted by BNM from the submission requirements in LCR policy document, items under paragraph 6.3 (a) to 6.3 (d) shall be sourced from DTM's annual financial statements / interim financial statements / management accounts that aligns with the respective item under the LCR policy document (see Part D of LCR policy document). DTM is required to indicate to PIDM the relevant sources used.</t>
  </si>
  <si>
    <t>CCF</t>
  </si>
  <si>
    <t xml:space="preserve">              Total Core Funds</t>
  </si>
  <si>
    <t xml:space="preserve">             Total Available Funds</t>
  </si>
  <si>
    <t>CCF ≥ 50.00%</t>
  </si>
  <si>
    <r>
      <t xml:space="preserve">0.00% </t>
    </r>
    <r>
      <rPr>
        <sz val="10"/>
        <rFont val="Calibri"/>
        <family val="2"/>
      </rPr>
      <t>≤</t>
    </r>
    <r>
      <rPr>
        <sz val="10"/>
        <rFont val="Calibri"/>
        <family val="2"/>
        <scheme val="minor"/>
      </rPr>
      <t xml:space="preserve"> CCF &lt; 50.00%</t>
    </r>
  </si>
  <si>
    <t>YOA</t>
  </si>
  <si>
    <t>FI_Code</t>
  </si>
  <si>
    <t>BussTyp</t>
  </si>
  <si>
    <t>Form_ID</t>
  </si>
  <si>
    <t>Code</t>
  </si>
  <si>
    <t>Criteria_ID</t>
  </si>
  <si>
    <t>Indicator_ID</t>
  </si>
  <si>
    <t>Data_Item_ID</t>
  </si>
  <si>
    <t>Year_ID</t>
  </si>
  <si>
    <t>Weighted_Score</t>
  </si>
  <si>
    <t>Src</t>
  </si>
  <si>
    <t>Data Item</t>
  </si>
  <si>
    <t>FTAC001</t>
  </si>
  <si>
    <t>FTAC002</t>
  </si>
  <si>
    <t>FTAC003</t>
  </si>
  <si>
    <t>FTAC004</t>
  </si>
  <si>
    <t>FTAC005</t>
  </si>
  <si>
    <t>FTAC006</t>
  </si>
  <si>
    <t>FTAC007</t>
  </si>
  <si>
    <t>FTAC008</t>
  </si>
  <si>
    <t>FTAC009</t>
  </si>
  <si>
    <t>FTAC010</t>
  </si>
  <si>
    <t>FTAC011</t>
  </si>
  <si>
    <t>FTAC012</t>
  </si>
  <si>
    <t>FTAC013</t>
  </si>
  <si>
    <t>FTAC014</t>
  </si>
  <si>
    <t>FTAC015</t>
  </si>
  <si>
    <t>FTAC016</t>
  </si>
  <si>
    <t>FTAC017</t>
  </si>
  <si>
    <t>FTAC018</t>
  </si>
  <si>
    <t>Repurchase agreement capped</t>
  </si>
  <si>
    <t>FTAC019</t>
  </si>
  <si>
    <t>FTAC020</t>
  </si>
  <si>
    <t>FTAC021</t>
  </si>
  <si>
    <t>Recourse obligation on loans or financing sold to Cagamas Berhad capped</t>
  </si>
  <si>
    <t>FTAC022</t>
  </si>
  <si>
    <t>FTAC023</t>
  </si>
  <si>
    <t>Derivative financial liabilities capped</t>
  </si>
  <si>
    <t>FTAC024</t>
  </si>
  <si>
    <t>FTAC025</t>
  </si>
  <si>
    <t>Amount drawn under Bank Negara Malaysia's Restricted Committed Liquidity Facilities capped</t>
  </si>
  <si>
    <t>FTAC026</t>
  </si>
  <si>
    <t>FTAC027</t>
  </si>
  <si>
    <t>Other secured liabilities capped</t>
  </si>
  <si>
    <t>FTAC028</t>
  </si>
  <si>
    <t>FTAC029</t>
  </si>
  <si>
    <t>FTAC030</t>
  </si>
  <si>
    <t>NIAC001</t>
  </si>
  <si>
    <t>NIAC002</t>
  </si>
  <si>
    <t>NIAC003</t>
  </si>
  <si>
    <t>NIAC004</t>
  </si>
  <si>
    <t xml:space="preserve">Total capital </t>
  </si>
  <si>
    <t>NIAC005</t>
  </si>
  <si>
    <t>NIAC006</t>
  </si>
  <si>
    <t>NIAC007</t>
  </si>
  <si>
    <t>NIAC008</t>
  </si>
  <si>
    <t>NIAC009</t>
  </si>
  <si>
    <t>NIAC010</t>
  </si>
  <si>
    <t>NIAC011</t>
  </si>
  <si>
    <t>NIAC012</t>
  </si>
  <si>
    <t>NIAC013</t>
  </si>
  <si>
    <t>NIAC014</t>
  </si>
  <si>
    <t>NIAC015</t>
  </si>
  <si>
    <t>NIAC016</t>
  </si>
  <si>
    <t>NIAC017</t>
  </si>
  <si>
    <t>NIAC018</t>
  </si>
  <si>
    <t>NIAC019</t>
  </si>
  <si>
    <t>NIAC020</t>
  </si>
  <si>
    <t>NIAC021</t>
  </si>
  <si>
    <t>NIAC022</t>
  </si>
  <si>
    <t>NIAC023</t>
  </si>
  <si>
    <t>NIAC024</t>
  </si>
  <si>
    <t>NIAC025</t>
  </si>
  <si>
    <t>NIAC026</t>
  </si>
  <si>
    <t>NIAC027</t>
  </si>
  <si>
    <t>NIAC028</t>
  </si>
  <si>
    <t>NIAC029</t>
  </si>
  <si>
    <t>NIAC030</t>
  </si>
  <si>
    <t>NIAC031</t>
  </si>
  <si>
    <t>NIAC032</t>
  </si>
  <si>
    <t>NIAC033</t>
  </si>
  <si>
    <t>NIAC034</t>
  </si>
  <si>
    <t>CCF001</t>
  </si>
  <si>
    <t>CCF002</t>
  </si>
  <si>
    <t>CCF003</t>
  </si>
  <si>
    <t>CCF004</t>
  </si>
  <si>
    <t>CCF005</t>
  </si>
  <si>
    <t>CCF006</t>
  </si>
  <si>
    <t>CCF007</t>
  </si>
  <si>
    <t>CCF008</t>
  </si>
  <si>
    <t>CCF009</t>
  </si>
  <si>
    <t>CCF010</t>
  </si>
  <si>
    <t>CCF011</t>
  </si>
  <si>
    <t>CCF012</t>
  </si>
  <si>
    <t>CCF013</t>
  </si>
  <si>
    <t>CCF014</t>
  </si>
  <si>
    <t>CCF015</t>
  </si>
  <si>
    <t>CCF016</t>
  </si>
  <si>
    <t>Computation</t>
  </si>
  <si>
    <t>FTAC</t>
  </si>
  <si>
    <t>NIAC</t>
  </si>
  <si>
    <t>TWS</t>
  </si>
  <si>
    <t>5</t>
  </si>
  <si>
    <t>NI</t>
  </si>
  <si>
    <t xml:space="preserve">Conventional Business </t>
  </si>
  <si>
    <t>Islamic Business</t>
  </si>
  <si>
    <t>FI_DESC</t>
  </si>
  <si>
    <t>FI_CODE</t>
  </si>
  <si>
    <t>AFFIN BANK BERHAD</t>
  </si>
  <si>
    <t>0232</t>
  </si>
  <si>
    <t>AFFIN ISLAMIC BANK BERHAD</t>
  </si>
  <si>
    <t>0347</t>
  </si>
  <si>
    <t>AL RAJHI BANKING &amp; INVESTMENT CORPORATION (MALAYSIA) BERHAD</t>
  </si>
  <si>
    <t>0350</t>
  </si>
  <si>
    <t>ALLIANCE BANK MALAYSIA BERHAD</t>
  </si>
  <si>
    <t>0212</t>
  </si>
  <si>
    <t>ALLIANCE ISLAMIC BANK BERHAD</t>
  </si>
  <si>
    <t>0353</t>
  </si>
  <si>
    <t>AMBANK (M) BERHAD</t>
  </si>
  <si>
    <t>0208</t>
  </si>
  <si>
    <t>AMBANK ISLAMIC BERHAD</t>
  </si>
  <si>
    <t>0349</t>
  </si>
  <si>
    <t>BANGKOK BANK BERHAD</t>
  </si>
  <si>
    <t>0204</t>
  </si>
  <si>
    <t>BANK ISLAM MALAYSIA BERHAD</t>
  </si>
  <si>
    <t>0340</t>
  </si>
  <si>
    <t>BANK MUAMALAT MALAYSIA BERHAD</t>
  </si>
  <si>
    <t>0341</t>
  </si>
  <si>
    <t>BANK OF AMERICA MALAYSIA BERHAD</t>
  </si>
  <si>
    <t>0207</t>
  </si>
  <si>
    <t>BANK OF CHINA (MALAYSIA) BERHAD</t>
  </si>
  <si>
    <t>0242</t>
  </si>
  <si>
    <t>BNP PARIBAS MALAYSIA BERHAD</t>
  </si>
  <si>
    <t>0263</t>
  </si>
  <si>
    <t>CHINA CONSTRUCTION BANK (MALAYSIA) BERHAD</t>
  </si>
  <si>
    <t>0265</t>
  </si>
  <si>
    <t>CIMB BANK BERHAD</t>
  </si>
  <si>
    <t>0235</t>
  </si>
  <si>
    <t>CIMB ISLAMIC BANK BERHAD</t>
  </si>
  <si>
    <t>0344</t>
  </si>
  <si>
    <t>CITIBANK BERHAD</t>
  </si>
  <si>
    <t>0217</t>
  </si>
  <si>
    <t>DEUTSCHE BANK (MALAYSIA) BERHAD</t>
  </si>
  <si>
    <t>0219</t>
  </si>
  <si>
    <t>HONG LEONG BANK BERHAD</t>
  </si>
  <si>
    <t>0224</t>
  </si>
  <si>
    <t>HONG LEONG ISLAMIC BANK BERHAD</t>
  </si>
  <si>
    <t>0345</t>
  </si>
  <si>
    <t>HSBC AMANAH MALAYSIA BERHAD</t>
  </si>
  <si>
    <t>0356</t>
  </si>
  <si>
    <t>HSBC BANK MALAYSIA BERHAD</t>
  </si>
  <si>
    <t>0222</t>
  </si>
  <si>
    <t>INDUSTRIAL AND COMMERCIAL BANK OF CHINA (MALAYSIA) BERHAD</t>
  </si>
  <si>
    <t>0259</t>
  </si>
  <si>
    <t>J.P. MORGAN CHASE BANK BERHAD</t>
  </si>
  <si>
    <t>0215</t>
  </si>
  <si>
    <t>KUWAIT FINANCE HOUSE (MALAYSIA) BERHAD</t>
  </si>
  <si>
    <t>0346</t>
  </si>
  <si>
    <t>MALAYAN BANKING BERHAD</t>
  </si>
  <si>
    <t>0227</t>
  </si>
  <si>
    <t>MAYBANK ISLAMIC BERHAD</t>
  </si>
  <si>
    <t>0354</t>
  </si>
  <si>
    <t>MBSB BANK BERHAD</t>
  </si>
  <si>
    <t>0352</t>
  </si>
  <si>
    <t>MIZUHO BANK (MALAYSIA) BERHAD</t>
  </si>
  <si>
    <t>0261</t>
  </si>
  <si>
    <t>MUFG BANK (MALAYSIA) BERHAD</t>
  </si>
  <si>
    <t>0210</t>
  </si>
  <si>
    <t>OCBC AL-AMIN BANK BERHAD</t>
  </si>
  <si>
    <t>0357</t>
  </si>
  <si>
    <t>OCBC BANK (MALAYSIA) BERHAD</t>
  </si>
  <si>
    <t>0229</t>
  </si>
  <si>
    <t>PUBLIC BANK BERHAD</t>
  </si>
  <si>
    <t>0233</t>
  </si>
  <si>
    <t>PUBLIC ISLAMIC BANK BERHAD</t>
  </si>
  <si>
    <t>0351</t>
  </si>
  <si>
    <t>RHB BANK BERHAD</t>
  </si>
  <si>
    <t>0218</t>
  </si>
  <si>
    <t>RHB ISLAMIC BANK BERHAD</t>
  </si>
  <si>
    <t>0343</t>
  </si>
  <si>
    <t>STANDARD CHARTERED BANK MALAYSIA BERHAD</t>
  </si>
  <si>
    <t>0214</t>
  </si>
  <si>
    <t>STANDARD CHARTERED SAADIQ BERHAD</t>
  </si>
  <si>
    <t>0358</t>
  </si>
  <si>
    <t>SUMITOMO MITSUI BANKING CORPORATION MALAYSIA BERHAD</t>
  </si>
  <si>
    <t>0262</t>
  </si>
  <si>
    <t>THE BANK OF NOVA SCOTIA BERHAD</t>
  </si>
  <si>
    <t>0209</t>
  </si>
  <si>
    <t>UNITED OVERSEAS BANK (MALAYSIA) BHD.</t>
  </si>
  <si>
    <t>0226</t>
  </si>
  <si>
    <t xml:space="preserve"> </t>
  </si>
  <si>
    <t>Annual financial statements</t>
  </si>
  <si>
    <t>Interim financial statements</t>
  </si>
  <si>
    <t>Management accounts</t>
  </si>
  <si>
    <t>Internal records</t>
  </si>
  <si>
    <t>Conventional</t>
  </si>
  <si>
    <t>Islamic</t>
  </si>
  <si>
    <t>COMPUTATION OF DPS INDICATORS</t>
  </si>
  <si>
    <t>Kuwait Finance House</t>
  </si>
  <si>
    <t>SAFETY AND SOUNDNESS CRITERIA</t>
  </si>
  <si>
    <t>A. CRR</t>
  </si>
  <si>
    <t>Base Rate</t>
  </si>
  <si>
    <t>LOW</t>
  </si>
  <si>
    <t>MODERATE</t>
  </si>
  <si>
    <t>ABOVE AVERAGE</t>
  </si>
  <si>
    <t>HIGH</t>
  </si>
  <si>
    <t>QUANTITATIVE RESOLUTION-CENTRIC CRITERIA (RCC)</t>
  </si>
  <si>
    <t>Threshold</t>
  </si>
  <si>
    <t>Interpolation Method</t>
  </si>
  <si>
    <r>
      <t xml:space="preserve">B1. </t>
    </r>
    <r>
      <rPr>
        <b/>
        <sz val="11"/>
        <color theme="1"/>
        <rFont val="Calibri"/>
        <family val="2"/>
        <scheme val="minor"/>
      </rPr>
      <t>FTAC</t>
    </r>
  </si>
  <si>
    <r>
      <t xml:space="preserve">Total Assets </t>
    </r>
    <r>
      <rPr>
        <sz val="9.5"/>
        <color theme="1"/>
        <rFont val="Calibri"/>
        <family val="2"/>
      </rPr>
      <t>−</t>
    </r>
    <r>
      <rPr>
        <sz val="9.5"/>
        <color theme="1"/>
        <rFont val="Calibri"/>
        <family val="2"/>
        <scheme val="minor"/>
      </rPr>
      <t xml:space="preserve"> (Goodwill and other intangibles + Deferred Tax Assets + Loans/Financing Sold to Cagamas + Assets Pledged for Repo + Assets Funded by IA + Other Pledged Assets)</t>
    </r>
  </si>
  <si>
    <r>
      <t xml:space="preserve">FTAC Ratio </t>
    </r>
    <r>
      <rPr>
        <sz val="11"/>
        <rFont val="Calibri"/>
        <family val="2"/>
      </rPr>
      <t>≥ 1.3 times</t>
    </r>
  </si>
  <si>
    <r>
      <t xml:space="preserve">FTAC Ratio </t>
    </r>
    <r>
      <rPr>
        <sz val="11"/>
        <color theme="1"/>
        <rFont val="Calibri"/>
        <family val="2"/>
      </rPr>
      <t>− 1.00</t>
    </r>
  </si>
  <si>
    <t>1 time &lt; FTAC Ratio &lt; 1.3 times</t>
  </si>
  <si>
    <r>
      <t xml:space="preserve">Total Liabilities </t>
    </r>
    <r>
      <rPr>
        <sz val="9.5"/>
        <color theme="1"/>
        <rFont val="Calibri"/>
        <family val="2"/>
      </rPr>
      <t>−</t>
    </r>
    <r>
      <rPr>
        <sz val="9.5"/>
        <color theme="1"/>
        <rFont val="Calibri"/>
        <family val="2"/>
        <scheme val="minor"/>
      </rPr>
      <t xml:space="preserve"> (Deferred Tax Liabilities + Recourse Obligations to Cagamas + Repo + IA + Tier 1 &amp; Tier 2 Capital Instruments + Other Secured Liabilities)</t>
    </r>
  </si>
  <si>
    <t xml:space="preserve">1.30 - 1.00 </t>
  </si>
  <si>
    <r>
      <t xml:space="preserve">FTAC Ratio </t>
    </r>
    <r>
      <rPr>
        <sz val="11"/>
        <rFont val="Calibri"/>
        <family val="2"/>
      </rPr>
      <t xml:space="preserve">≤ 1 time </t>
    </r>
  </si>
  <si>
    <r>
      <t xml:space="preserve">B2. </t>
    </r>
    <r>
      <rPr>
        <b/>
        <sz val="11"/>
        <color theme="1"/>
        <rFont val="Calibri"/>
        <family val="2"/>
        <scheme val="minor"/>
      </rPr>
      <t>NIAC</t>
    </r>
  </si>
  <si>
    <r>
      <t xml:space="preserve">Total Capital </t>
    </r>
    <r>
      <rPr>
        <sz val="11"/>
        <color theme="1"/>
        <rFont val="Calibri"/>
        <family val="2"/>
      </rPr>
      <t>−</t>
    </r>
    <r>
      <rPr>
        <sz val="11"/>
        <color theme="1"/>
        <rFont val="Calibri"/>
        <family val="2"/>
        <scheme val="minor"/>
      </rPr>
      <t xml:space="preserve"> (Total Risk-Weighted Assets x 8%)</t>
    </r>
  </si>
  <si>
    <r>
      <t xml:space="preserve">NIAC Ratio </t>
    </r>
    <r>
      <rPr>
        <sz val="11"/>
        <rFont val="Calibri"/>
        <family val="2"/>
      </rPr>
      <t>≥ 3 times</t>
    </r>
  </si>
  <si>
    <r>
      <t xml:space="preserve">NIAC Ratio </t>
    </r>
    <r>
      <rPr>
        <sz val="11"/>
        <color theme="1"/>
        <rFont val="Calibri"/>
        <family val="2"/>
      </rPr>
      <t>− 1.00</t>
    </r>
  </si>
  <si>
    <t>1 time &lt; NIAC Ratio &lt; 3 times</t>
  </si>
  <si>
    <t xml:space="preserve">3.00 - 1.00 </t>
  </si>
  <si>
    <r>
      <t xml:space="preserve">NIAC Ratio </t>
    </r>
    <r>
      <rPr>
        <sz val="11"/>
        <rFont val="Calibri"/>
        <family val="2"/>
      </rPr>
      <t xml:space="preserve">≤ 1 time </t>
    </r>
  </si>
  <si>
    <r>
      <t xml:space="preserve">B3. </t>
    </r>
    <r>
      <rPr>
        <b/>
        <sz val="11"/>
        <color theme="1"/>
        <rFont val="Calibri"/>
        <family val="2"/>
        <scheme val="minor"/>
      </rPr>
      <t>CCF</t>
    </r>
  </si>
  <si>
    <t xml:space="preserve">Total Core Funds </t>
  </si>
  <si>
    <r>
      <t xml:space="preserve">CCF </t>
    </r>
    <r>
      <rPr>
        <sz val="11"/>
        <rFont val="Calibri"/>
        <family val="2"/>
      </rPr>
      <t>≥ 50%</t>
    </r>
  </si>
  <si>
    <t>0% &lt; CCF &lt; 50%</t>
  </si>
  <si>
    <t xml:space="preserve">DTMs are required to specify the source of information for the relevant FTAC and NIAC data under column J and CCF data under column I. </t>
  </si>
  <si>
    <t>Unless otherwise specified, all information shall be obtained from the DTM's financial statements, or internal records if it is not available in the financial statements. The financial statements shall mean the following:
(a) for a DTM with 31 December financial year end: its audited annual financial statements;
(b) for a DTM with non-31 December financial year end: its interim financial statements; or
(c) for a DTM with a non-31 December financial year end and the interim reporting period does not end in December:
      its management accounts.</t>
  </si>
  <si>
    <t>AEON BANK (M) BERHAD</t>
  </si>
  <si>
    <t>7502</t>
  </si>
  <si>
    <t>BOOST BANK BERHAD</t>
  </si>
  <si>
    <t>7501</t>
  </si>
  <si>
    <t>GX BANK BERHAD</t>
  </si>
  <si>
    <t>7505</t>
  </si>
  <si>
    <t>KAF DIGITAL BANK BERHAD</t>
  </si>
  <si>
    <t>7503</t>
  </si>
  <si>
    <t>YTL DIGITAL BANK BERHAD (KNOWN AS RYT BANK)</t>
  </si>
  <si>
    <t>7504</t>
  </si>
  <si>
    <t>Updated as at 8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</si>
</sst>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36"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sz val="11"/>
      <color theme="1"/>
      <name val="Calibri"/>
      <family val="2"/>
      <scheme val="minor"/>
    </font>
    <font>
      <b/>
      <sz val="11"/>
      <color theme="3"/>
      <name val="Calibri"/>
      <family val="2"/>
      <scheme val="minor"/>
    </font>
    <font>
      <b/>
      <i/>
      <sz val="11"/>
      <color theme="1"/>
      <name val="Calibri"/>
      <family val="2"/>
      <scheme val="minor"/>
    </font>
    <font>
      <i/>
      <sz val="11"/>
      <color theme="1"/>
      <name val="Calibri"/>
      <family val="2"/>
      <scheme val="minor"/>
    </font>
    <font>
      <b/>
      <sz val="11"/>
      <name val="Calibri"/>
      <family val="2"/>
      <scheme val="minor"/>
    </font>
    <font>
      <sz val="9"/>
      <color theme="1"/>
      <name val="Calibri"/>
      <family val="2"/>
      <scheme val="minor"/>
    </font>
    <font>
      <sz val="11"/>
      <name val="Calibri"/>
      <family val="2"/>
      <scheme val="minor"/>
    </font>
    <font>
      <sz val="11"/>
      <color theme="3"/>
      <name val="Calibri"/>
      <family val="2"/>
      <scheme val="minor"/>
    </font>
    <font>
      <sz val="11"/>
      <color theme="1"/>
      <name val="Calibri"/>
      <family val="2"/>
    </font>
    <font>
      <sz val="9.5"/>
      <color theme="1"/>
      <name val="Calibri"/>
      <family val="2"/>
      <scheme val="minor"/>
    </font>
    <font>
      <sz val="9.5"/>
      <color theme="1"/>
      <name val="Calibri"/>
      <family val="2"/>
    </font>
    <font>
      <sz val="11"/>
      <name val="Calibri"/>
      <family val="2"/>
    </font>
    <font>
      <sz val="10"/>
      <color theme="1"/>
      <name val="Calibri"/>
      <family val="2"/>
      <scheme val="minor"/>
    </font>
    <font>
      <i/>
      <sz val="11"/>
      <name val="Calibri"/>
      <family val="2"/>
      <scheme val="minor"/>
    </font>
    <font>
      <b/>
      <sz val="14"/>
      <color theme="1"/>
      <name val="Calibri"/>
      <family val="2"/>
      <scheme val="minor"/>
    </font>
    <font>
      <b/>
      <sz val="16"/>
      <color theme="1"/>
      <name val="Calibri"/>
      <family val="2"/>
      <scheme val="minor"/>
    </font>
    <font>
      <sz val="14"/>
      <color theme="1"/>
      <name val="Calibri"/>
      <family val="2"/>
      <scheme val="minor"/>
    </font>
    <font>
      <b/>
      <sz val="11"/>
      <color rgb="FF002060"/>
      <name val="Calibri"/>
      <family val="2"/>
      <scheme val="minor"/>
    </font>
    <font>
      <sz val="11"/>
      <color rgb="FFC00000"/>
      <name val="Calibri"/>
      <family val="2"/>
      <scheme val="minor"/>
    </font>
    <font>
      <b/>
      <sz val="11"/>
      <color rgb="FFC00000"/>
      <name val="Calibri"/>
      <family val="2"/>
      <scheme val="minor"/>
    </font>
    <font>
      <b/>
      <i/>
      <sz val="11"/>
      <color rgb="FFFF0000"/>
      <name val="Calibri"/>
      <family val="2"/>
      <scheme val="minor"/>
    </font>
    <font>
      <b/>
      <u/>
      <sz val="11"/>
      <name val="Calibri"/>
      <family val="2"/>
      <scheme val="minor"/>
    </font>
    <font>
      <sz val="9"/>
      <name val="Calibri"/>
      <family val="2"/>
      <scheme val="minor"/>
    </font>
    <font>
      <sz val="10"/>
      <name val="Calibri"/>
      <family val="2"/>
      <scheme val="minor"/>
    </font>
    <font>
      <sz val="10"/>
      <name val="Calibri"/>
      <family val="2"/>
    </font>
    <font>
      <sz val="9"/>
      <color rgb="FF000000"/>
      <name val="Calibri"/>
      <family val="2"/>
      <scheme val="minor"/>
    </font>
    <font>
      <u/>
      <sz val="11"/>
      <color theme="10"/>
      <name val="Calibri"/>
      <family val="2"/>
      <scheme val="minor"/>
    </font>
    <font>
      <sz val="8"/>
      <name val="Calibri"/>
      <family val="2"/>
      <scheme val="minor"/>
    </font>
    <font>
      <b/>
      <sz val="11"/>
      <color rgb="FFFF0000"/>
      <name val="Calibri"/>
      <family val="2"/>
      <scheme val="minor"/>
    </font>
    <font>
      <sz val="11"/>
      <color theme="1"/>
      <name val="Aptos"/>
      <family val="2"/>
    </font>
    <font>
      <b/>
      <i/>
      <sz val="9"/>
      <color rgb="FFFF0000"/>
      <name val="Calibri"/>
      <family val="2"/>
      <scheme val="minor"/>
    </font>
  </fonts>
  <fills count="14">
    <fill>
      <patternFill patternType="none"/>
    </fill>
    <fill>
      <patternFill patternType="gray125"/>
    </fill>
    <fill>
      <patternFill patternType="solid">
        <fgColor theme="3"/>
        <bgColor indexed="64"/>
      </patternFill>
    </fill>
    <fill>
      <patternFill patternType="solid">
        <fgColor rgb="FFFFFF00"/>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9" tint="0.59999389629810485"/>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s>
  <cellStyleXfs count="5">
    <xf numFmtId="0" fontId="0" fillId="0" borderId="0"/>
    <xf numFmtId="9" fontId="5" fillId="0" borderId="0" applyFont="0" applyFill="0" applyBorder="0" applyAlignment="0" applyProtection="0"/>
    <xf numFmtId="0" fontId="13" fillId="0" borderId="0"/>
    <xf numFmtId="164" fontId="5" fillId="0" borderId="0" applyFont="0" applyFill="0" applyBorder="0" applyAlignment="0" applyProtection="0"/>
    <xf numFmtId="0" fontId="31" fillId="0" borderId="0" applyNumberFormat="0" applyFill="0" applyBorder="0" applyAlignment="0" applyProtection="0"/>
  </cellStyleXfs>
  <cellXfs count="393">
    <xf numFmtId="0" fontId="0" fillId="0" borderId="0" xfId="0"/>
    <xf numFmtId="0" fontId="0" fillId="0" borderId="0" xfId="0" applyAlignment="1">
      <alignment vertical="center"/>
    </xf>
    <xf numFmtId="0" fontId="1" fillId="2" borderId="1" xfId="0" applyFont="1" applyFill="1" applyBorder="1" applyAlignment="1">
      <alignment horizontal="center" vertical="center"/>
    </xf>
    <xf numFmtId="0" fontId="4" fillId="0" borderId="0" xfId="0" applyFont="1" applyAlignment="1">
      <alignment vertical="center"/>
    </xf>
    <xf numFmtId="0" fontId="3" fillId="0" borderId="0" xfId="0" applyFont="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10" fontId="0" fillId="0" borderId="0" xfId="0" applyNumberFormat="1" applyAlignment="1">
      <alignment horizontal="center" vertical="center"/>
    </xf>
    <xf numFmtId="0" fontId="0" fillId="0" borderId="0" xfId="0" applyAlignment="1">
      <alignment horizontal="right" vertical="center"/>
    </xf>
    <xf numFmtId="0" fontId="0" fillId="0" borderId="8" xfId="0" applyBorder="1" applyAlignment="1">
      <alignment horizontal="center" vertical="center"/>
    </xf>
    <xf numFmtId="10" fontId="0" fillId="0" borderId="9" xfId="0" applyNumberFormat="1" applyBorder="1" applyAlignment="1">
      <alignment horizontal="center" vertical="center"/>
    </xf>
    <xf numFmtId="4" fontId="0" fillId="0" borderId="0" xfId="0" applyNumberFormat="1" applyAlignment="1">
      <alignment vertical="center"/>
    </xf>
    <xf numFmtId="0" fontId="10" fillId="0" borderId="0" xfId="0" applyFont="1" applyAlignment="1">
      <alignment horizontal="right" vertical="center"/>
    </xf>
    <xf numFmtId="0" fontId="0" fillId="0" borderId="1" xfId="0" applyBorder="1" applyAlignment="1">
      <alignment horizontal="center" vertical="center"/>
    </xf>
    <xf numFmtId="0" fontId="6" fillId="4" borderId="26" xfId="0" applyFont="1" applyFill="1" applyBorder="1" applyAlignment="1">
      <alignment horizontal="center" vertical="center"/>
    </xf>
    <xf numFmtId="0" fontId="12" fillId="0" borderId="0" xfId="0" applyFont="1" applyAlignment="1">
      <alignment vertical="center"/>
    </xf>
    <xf numFmtId="10" fontId="12" fillId="0" borderId="0" xfId="0" applyNumberFormat="1" applyFont="1" applyAlignment="1">
      <alignment horizontal="center" vertical="center"/>
    </xf>
    <xf numFmtId="0" fontId="0" fillId="0" borderId="8" xfId="0" applyBorder="1" applyAlignment="1">
      <alignment horizontal="center" vertical="center" wrapText="1"/>
    </xf>
    <xf numFmtId="0" fontId="1" fillId="0" borderId="0" xfId="0" applyFont="1" applyAlignment="1">
      <alignment vertical="center"/>
    </xf>
    <xf numFmtId="0" fontId="6" fillId="4" borderId="2" xfId="0" applyFont="1" applyFill="1" applyBorder="1" applyAlignment="1">
      <alignment horizontal="center" vertical="center"/>
    </xf>
    <xf numFmtId="0" fontId="0" fillId="0" borderId="0" xfId="0" applyAlignment="1">
      <alignment horizontal="left" vertical="center"/>
    </xf>
    <xf numFmtId="14" fontId="0" fillId="0" borderId="0" xfId="0" applyNumberFormat="1" applyAlignment="1">
      <alignment horizontal="left" vertical="center"/>
    </xf>
    <xf numFmtId="0" fontId="6" fillId="4" borderId="3" xfId="0" applyFont="1" applyFill="1" applyBorder="1" applyAlignment="1">
      <alignment horizontal="center" vertical="center"/>
    </xf>
    <xf numFmtId="0" fontId="11" fillId="0" borderId="6" xfId="0" applyFont="1" applyBorder="1" applyAlignment="1">
      <alignment horizontal="center" vertical="center"/>
    </xf>
    <xf numFmtId="0" fontId="11" fillId="0" borderId="1" xfId="0" applyFont="1" applyBorder="1" applyAlignment="1">
      <alignment horizontal="center" vertical="center"/>
    </xf>
    <xf numFmtId="0" fontId="11" fillId="0" borderId="11" xfId="0" applyFont="1" applyBorder="1" applyAlignment="1">
      <alignment horizontal="center" vertical="center"/>
    </xf>
    <xf numFmtId="9" fontId="11" fillId="0" borderId="6" xfId="0" applyNumberFormat="1" applyFont="1" applyBorder="1" applyAlignment="1">
      <alignment horizontal="center" vertical="center"/>
    </xf>
    <xf numFmtId="0" fontId="17" fillId="0" borderId="0" xfId="0" applyFont="1" applyAlignment="1">
      <alignment horizontal="center" vertical="top" wrapText="1"/>
    </xf>
    <xf numFmtId="4" fontId="6" fillId="4" borderId="48" xfId="0" applyNumberFormat="1" applyFont="1" applyFill="1" applyBorder="1" applyAlignment="1">
      <alignment horizontal="center" vertical="center"/>
    </xf>
    <xf numFmtId="0" fontId="6" fillId="4" borderId="49" xfId="0" applyFont="1" applyFill="1" applyBorder="1" applyAlignment="1">
      <alignment horizontal="center" vertical="center" wrapText="1"/>
    </xf>
    <xf numFmtId="0" fontId="0" fillId="0" borderId="30" xfId="0" applyBorder="1" applyAlignment="1">
      <alignment horizontal="left" vertical="center" indent="4"/>
    </xf>
    <xf numFmtId="9" fontId="0" fillId="0" borderId="17" xfId="0" applyNumberFormat="1" applyBorder="1" applyAlignment="1">
      <alignment horizontal="left" vertical="center" indent="4"/>
    </xf>
    <xf numFmtId="0" fontId="6" fillId="4" borderId="30" xfId="0" applyFont="1" applyFill="1" applyBorder="1" applyAlignment="1">
      <alignment horizontal="center" vertical="center"/>
    </xf>
    <xf numFmtId="10" fontId="11" fillId="0" borderId="9" xfId="0" applyNumberFormat="1" applyFont="1" applyBorder="1" applyAlignment="1">
      <alignment horizontal="center" vertical="center"/>
    </xf>
    <xf numFmtId="0" fontId="0" fillId="0" borderId="10" xfId="0" applyBorder="1" applyAlignment="1">
      <alignment horizontal="center" vertical="center" wrapText="1"/>
    </xf>
    <xf numFmtId="10" fontId="11" fillId="0" borderId="12" xfId="0" applyNumberFormat="1" applyFont="1" applyBorder="1" applyAlignment="1">
      <alignment horizontal="center" vertical="center"/>
    </xf>
    <xf numFmtId="0" fontId="21" fillId="0" borderId="0" xfId="0" applyFont="1" applyAlignment="1">
      <alignment vertical="center"/>
    </xf>
    <xf numFmtId="14" fontId="0" fillId="0" borderId="0" xfId="0" applyNumberFormat="1" applyAlignment="1">
      <alignment vertical="center"/>
    </xf>
    <xf numFmtId="10" fontId="3" fillId="3" borderId="41" xfId="0" applyNumberFormat="1" applyFont="1" applyFill="1" applyBorder="1" applyAlignment="1">
      <alignment horizontal="center" vertical="center"/>
    </xf>
    <xf numFmtId="0" fontId="2" fillId="0" borderId="0" xfId="0" applyFont="1" applyAlignment="1">
      <alignment vertical="center"/>
    </xf>
    <xf numFmtId="0" fontId="0" fillId="0" borderId="0" xfId="0" applyAlignment="1">
      <alignment vertical="center" wrapText="1"/>
    </xf>
    <xf numFmtId="0" fontId="3" fillId="0" borderId="0" xfId="0" applyFont="1" applyAlignment="1">
      <alignment horizontal="left" vertical="center"/>
    </xf>
    <xf numFmtId="0" fontId="6" fillId="4" borderId="46" xfId="0" applyFont="1" applyFill="1" applyBorder="1" applyAlignment="1">
      <alignment horizontal="center" vertical="center" wrapText="1"/>
    </xf>
    <xf numFmtId="0" fontId="2" fillId="0" borderId="0" xfId="0" applyFont="1" applyAlignment="1">
      <alignment vertical="center" wrapText="1"/>
    </xf>
    <xf numFmtId="0" fontId="0" fillId="0" borderId="53" xfId="0" applyBorder="1" applyAlignment="1">
      <alignment horizontal="left" vertical="center" indent="1"/>
    </xf>
    <xf numFmtId="0" fontId="6" fillId="0" borderId="0" xfId="0" applyFont="1" applyAlignment="1">
      <alignment vertical="center" wrapText="1"/>
    </xf>
    <xf numFmtId="0" fontId="22" fillId="4" borderId="8" xfId="0" applyFont="1" applyFill="1" applyBorder="1" applyAlignment="1">
      <alignment vertical="center"/>
    </xf>
    <xf numFmtId="0" fontId="22" fillId="4" borderId="1" xfId="0" applyFont="1" applyFill="1" applyBorder="1" applyAlignment="1">
      <alignment horizontal="center" vertical="center"/>
    </xf>
    <xf numFmtId="0" fontId="22" fillId="4" borderId="9" xfId="0" applyFont="1" applyFill="1" applyBorder="1" applyAlignment="1">
      <alignment horizontal="center" vertical="center"/>
    </xf>
    <xf numFmtId="4" fontId="1" fillId="9" borderId="47" xfId="0" applyNumberFormat="1" applyFont="1" applyFill="1" applyBorder="1" applyAlignment="1">
      <alignment horizontal="center" vertical="center"/>
    </xf>
    <xf numFmtId="0" fontId="1" fillId="9" borderId="47" xfId="0" applyFont="1" applyFill="1" applyBorder="1" applyAlignment="1">
      <alignment horizontal="center" vertical="center"/>
    </xf>
    <xf numFmtId="0" fontId="1" fillId="9" borderId="35" xfId="0" applyFont="1" applyFill="1" applyBorder="1" applyAlignment="1">
      <alignment horizontal="center" vertical="center" wrapText="1"/>
    </xf>
    <xf numFmtId="14" fontId="11" fillId="0" borderId="0" xfId="0" applyNumberFormat="1" applyFont="1" applyAlignment="1">
      <alignment horizontal="left" vertical="center"/>
    </xf>
    <xf numFmtId="0" fontId="0" fillId="8" borderId="9" xfId="0" applyFill="1" applyBorder="1" applyAlignment="1">
      <alignment horizontal="left" vertical="center" wrapText="1" indent="1"/>
    </xf>
    <xf numFmtId="0" fontId="6" fillId="0" borderId="0" xfId="0" applyFont="1" applyAlignment="1">
      <alignment vertical="center"/>
    </xf>
    <xf numFmtId="0" fontId="6" fillId="4" borderId="35" xfId="0" applyFont="1" applyFill="1" applyBorder="1" applyAlignment="1">
      <alignment horizontal="center" vertical="center"/>
    </xf>
    <xf numFmtId="0" fontId="0" fillId="0" borderId="1" xfId="0" applyBorder="1" applyAlignment="1">
      <alignment horizontal="left" vertical="center" wrapText="1" indent="1"/>
    </xf>
    <xf numFmtId="0" fontId="3" fillId="0" borderId="16" xfId="0" applyFont="1" applyBorder="1" applyAlignment="1">
      <alignment horizontal="left" vertical="center" indent="1"/>
    </xf>
    <xf numFmtId="0" fontId="3" fillId="0" borderId="32" xfId="0" applyFont="1" applyBorder="1" applyAlignment="1">
      <alignment horizontal="left" vertical="center" indent="1"/>
    </xf>
    <xf numFmtId="0" fontId="0" fillId="0" borderId="45" xfId="0" applyBorder="1" applyAlignment="1">
      <alignment horizontal="left" vertical="center" indent="1"/>
    </xf>
    <xf numFmtId="0" fontId="8" fillId="0" borderId="45" xfId="0" applyFont="1" applyBorder="1" applyAlignment="1">
      <alignment horizontal="left" vertical="center" indent="1"/>
    </xf>
    <xf numFmtId="0" fontId="0" fillId="8" borderId="7" xfId="0" applyFill="1" applyBorder="1" applyAlignment="1">
      <alignment horizontal="left" vertical="center" wrapText="1" indent="1"/>
    </xf>
    <xf numFmtId="0" fontId="11" fillId="0" borderId="18" xfId="0" applyFont="1" applyBorder="1" applyAlignment="1">
      <alignment horizontal="left" vertical="center" indent="1"/>
    </xf>
    <xf numFmtId="0" fontId="18" fillId="0" borderId="18" xfId="0" applyFont="1" applyBorder="1" applyAlignment="1">
      <alignment horizontal="left" vertical="center" wrapText="1" indent="1"/>
    </xf>
    <xf numFmtId="0" fontId="0" fillId="0" borderId="18" xfId="0" applyBorder="1" applyAlignment="1">
      <alignment horizontal="left" vertical="center" indent="1"/>
    </xf>
    <xf numFmtId="0" fontId="8" fillId="0" borderId="18" xfId="0" applyFont="1" applyBorder="1" applyAlignment="1">
      <alignment horizontal="left" vertical="center" indent="1"/>
    </xf>
    <xf numFmtId="0" fontId="8" fillId="0" borderId="18" xfId="0" applyFont="1" applyBorder="1" applyAlignment="1">
      <alignment horizontal="left" vertical="center" wrapText="1" indent="1"/>
    </xf>
    <xf numFmtId="0" fontId="0" fillId="0" borderId="0" xfId="0" applyAlignment="1">
      <alignment horizontal="left" vertical="center" indent="1"/>
    </xf>
    <xf numFmtId="4" fontId="0" fillId="0" borderId="0" xfId="0" applyNumberFormat="1" applyAlignment="1">
      <alignment horizontal="left" vertical="center" indent="1"/>
    </xf>
    <xf numFmtId="0" fontId="6" fillId="0" borderId="0" xfId="0" applyFont="1" applyAlignment="1">
      <alignment horizontal="left" vertical="center" indent="1"/>
    </xf>
    <xf numFmtId="0" fontId="0" fillId="0" borderId="0" xfId="0" applyAlignment="1">
      <alignment horizontal="left" vertical="center" wrapText="1" indent="1"/>
    </xf>
    <xf numFmtId="0" fontId="17" fillId="0" borderId="0" xfId="0" applyFont="1" applyAlignment="1">
      <alignment horizontal="left" vertical="top" wrapText="1" indent="1"/>
    </xf>
    <xf numFmtId="4" fontId="3" fillId="0" borderId="0" xfId="0" applyNumberFormat="1" applyFont="1" applyAlignment="1">
      <alignment horizontal="left" vertical="center" indent="1"/>
    </xf>
    <xf numFmtId="0" fontId="6" fillId="0" borderId="0" xfId="0" applyFont="1" applyAlignment="1">
      <alignment horizontal="left" vertical="center" wrapText="1" indent="1"/>
    </xf>
    <xf numFmtId="14" fontId="11" fillId="0" borderId="0" xfId="0" applyNumberFormat="1" applyFont="1" applyAlignment="1">
      <alignment horizontal="left" vertical="center" indent="1"/>
    </xf>
    <xf numFmtId="14" fontId="0" fillId="0" borderId="0" xfId="0" applyNumberFormat="1" applyAlignment="1">
      <alignment horizontal="left" vertical="center" indent="1"/>
    </xf>
    <xf numFmtId="0" fontId="2" fillId="0" borderId="0" xfId="0" applyFont="1" applyAlignment="1">
      <alignment horizontal="left" vertical="center" indent="1"/>
    </xf>
    <xf numFmtId="0" fontId="0" fillId="0" borderId="20" xfId="0" applyBorder="1" applyAlignment="1">
      <alignment horizontal="left" vertical="center" indent="1"/>
    </xf>
    <xf numFmtId="0" fontId="0" fillId="8" borderId="17" xfId="0" applyFill="1" applyBorder="1" applyAlignment="1">
      <alignment horizontal="left" vertical="center" wrapText="1" indent="1"/>
    </xf>
    <xf numFmtId="0" fontId="0" fillId="6" borderId="24" xfId="0" applyFill="1" applyBorder="1" applyAlignment="1">
      <alignment horizontal="left" vertical="center" wrapText="1" indent="1"/>
    </xf>
    <xf numFmtId="0" fontId="0" fillId="6" borderId="17" xfId="0" applyFill="1" applyBorder="1" applyAlignment="1">
      <alignment horizontal="left" vertical="center" wrapText="1" indent="1"/>
    </xf>
    <xf numFmtId="0" fontId="7" fillId="0" borderId="16" xfId="0" applyFont="1" applyBorder="1" applyAlignment="1">
      <alignment horizontal="left" vertical="center" indent="1"/>
    </xf>
    <xf numFmtId="0" fontId="6" fillId="4" borderId="56" xfId="0" applyFont="1" applyFill="1" applyBorder="1" applyAlignment="1">
      <alignment horizontal="center" vertical="center" wrapText="1"/>
    </xf>
    <xf numFmtId="4" fontId="0" fillId="0" borderId="0" xfId="0" applyNumberFormat="1" applyAlignment="1">
      <alignment horizontal="center" vertical="center"/>
    </xf>
    <xf numFmtId="0" fontId="8" fillId="8" borderId="22" xfId="0" applyFont="1" applyFill="1" applyBorder="1" applyAlignment="1">
      <alignment horizontal="left" vertical="center" wrapText="1" indent="1"/>
    </xf>
    <xf numFmtId="0" fontId="3" fillId="0" borderId="0" xfId="0" applyFont="1" applyAlignment="1">
      <alignment horizontal="left" vertical="center" indent="1"/>
    </xf>
    <xf numFmtId="0" fontId="13" fillId="0" borderId="0" xfId="0" applyFont="1" applyAlignment="1">
      <alignment horizontal="left" vertical="center" indent="1"/>
    </xf>
    <xf numFmtId="0" fontId="0" fillId="10" borderId="0" xfId="0" applyFill="1"/>
    <xf numFmtId="49" fontId="0" fillId="0" borderId="0" xfId="0" applyNumberFormat="1"/>
    <xf numFmtId="49" fontId="0" fillId="10" borderId="0" xfId="0" applyNumberFormat="1" applyFill="1"/>
    <xf numFmtId="10" fontId="0" fillId="10" borderId="0" xfId="0" applyNumberFormat="1" applyFill="1"/>
    <xf numFmtId="0" fontId="0" fillId="5" borderId="0" xfId="0" applyFill="1" applyAlignment="1" applyProtection="1">
      <alignment vertical="center"/>
      <protection locked="0"/>
    </xf>
    <xf numFmtId="0" fontId="0" fillId="5" borderId="0" xfId="0" applyFill="1" applyAlignment="1" applyProtection="1">
      <alignment horizontal="left" vertical="center"/>
      <protection locked="0"/>
    </xf>
    <xf numFmtId="0" fontId="13" fillId="0" borderId="0" xfId="2"/>
    <xf numFmtId="49" fontId="13" fillId="0" borderId="0" xfId="2" applyNumberFormat="1"/>
    <xf numFmtId="0" fontId="8" fillId="5" borderId="59" xfId="0" applyFont="1" applyFill="1" applyBorder="1" applyAlignment="1" applyProtection="1">
      <alignment horizontal="left" vertical="center" wrapText="1" indent="1"/>
      <protection locked="0"/>
    </xf>
    <xf numFmtId="0" fontId="8" fillId="5" borderId="9" xfId="0" applyFont="1" applyFill="1" applyBorder="1" applyAlignment="1" applyProtection="1">
      <alignment horizontal="left" vertical="center" wrapText="1" indent="1"/>
      <protection locked="0"/>
    </xf>
    <xf numFmtId="0" fontId="8" fillId="5" borderId="22" xfId="0" applyFont="1" applyFill="1" applyBorder="1" applyAlignment="1" applyProtection="1">
      <alignment horizontal="left" vertical="center" wrapText="1" indent="1"/>
      <protection locked="0"/>
    </xf>
    <xf numFmtId="14" fontId="0" fillId="8" borderId="0" xfId="0" applyNumberFormat="1" applyFill="1" applyAlignment="1">
      <alignment horizontal="left" vertical="center"/>
    </xf>
    <xf numFmtId="3" fontId="0" fillId="5" borderId="1" xfId="3" applyNumberFormat="1" applyFont="1" applyFill="1" applyBorder="1" applyAlignment="1" applyProtection="1">
      <alignment horizontal="right" vertical="center" indent="2"/>
      <protection locked="0"/>
    </xf>
    <xf numFmtId="3" fontId="0" fillId="7" borderId="1" xfId="3" applyNumberFormat="1" applyFont="1" applyFill="1" applyBorder="1" applyAlignment="1">
      <alignment horizontal="right" vertical="center" indent="2"/>
    </xf>
    <xf numFmtId="3" fontId="3" fillId="7" borderId="24" xfId="3" applyNumberFormat="1" applyFont="1" applyFill="1" applyBorder="1" applyAlignment="1">
      <alignment horizontal="right" vertical="center" indent="2"/>
    </xf>
    <xf numFmtId="3" fontId="0" fillId="5" borderId="6" xfId="3" applyNumberFormat="1" applyFont="1" applyFill="1" applyBorder="1" applyAlignment="1" applyProtection="1">
      <alignment horizontal="right" vertical="center" indent="2"/>
      <protection locked="0"/>
    </xf>
    <xf numFmtId="3" fontId="9" fillId="7" borderId="24" xfId="3" applyNumberFormat="1" applyFont="1" applyFill="1" applyBorder="1" applyAlignment="1">
      <alignment horizontal="right" vertical="center" indent="2"/>
    </xf>
    <xf numFmtId="3" fontId="0" fillId="5" borderId="1" xfId="3" applyNumberFormat="1" applyFont="1" applyFill="1" applyBorder="1" applyAlignment="1" applyProtection="1">
      <alignment horizontal="right" vertical="center" indent="1"/>
      <protection locked="0"/>
    </xf>
    <xf numFmtId="3" fontId="0" fillId="5" borderId="14" xfId="3" applyNumberFormat="1" applyFont="1" applyFill="1" applyBorder="1" applyAlignment="1" applyProtection="1">
      <alignment horizontal="right" vertical="center" indent="1"/>
      <protection locked="0"/>
    </xf>
    <xf numFmtId="3" fontId="0" fillId="5" borderId="53" xfId="3" applyNumberFormat="1" applyFont="1" applyFill="1" applyBorder="1" applyAlignment="1" applyProtection="1">
      <alignment horizontal="right" vertical="center" indent="1"/>
      <protection locked="0"/>
    </xf>
    <xf numFmtId="3" fontId="11" fillId="5" borderId="20" xfId="3" applyNumberFormat="1" applyFont="1" applyFill="1" applyBorder="1" applyAlignment="1" applyProtection="1">
      <alignment horizontal="right" vertical="center" wrapText="1" indent="1"/>
      <protection locked="0"/>
    </xf>
    <xf numFmtId="3" fontId="0" fillId="5" borderId="6" xfId="3" applyNumberFormat="1" applyFont="1" applyFill="1" applyBorder="1" applyAlignment="1" applyProtection="1">
      <alignment horizontal="right" vertical="center" indent="1"/>
      <protection locked="0"/>
    </xf>
    <xf numFmtId="10" fontId="3" fillId="0" borderId="12" xfId="0" applyNumberFormat="1" applyFont="1" applyBorder="1" applyAlignment="1">
      <alignment horizontal="center" vertical="center"/>
    </xf>
    <xf numFmtId="0" fontId="23" fillId="0" borderId="0" xfId="0" quotePrefix="1" applyFont="1" applyAlignment="1">
      <alignment vertical="center"/>
    </xf>
    <xf numFmtId="0" fontId="8" fillId="8" borderId="9" xfId="0" applyFont="1" applyFill="1" applyBorder="1" applyAlignment="1" applyProtection="1">
      <alignment horizontal="left" vertical="center" wrapText="1" indent="1"/>
      <protection locked="0"/>
    </xf>
    <xf numFmtId="0" fontId="25" fillId="0" borderId="0" xfId="0" quotePrefix="1" applyFont="1" applyAlignment="1">
      <alignment vertical="center"/>
    </xf>
    <xf numFmtId="0" fontId="23" fillId="0" borderId="0" xfId="0" applyFont="1" applyAlignment="1">
      <alignment horizontal="left" vertical="center" indent="1"/>
    </xf>
    <xf numFmtId="0" fontId="24" fillId="3" borderId="1" xfId="0" applyFont="1" applyFill="1" applyBorder="1" applyAlignment="1">
      <alignment horizontal="center" vertical="center"/>
    </xf>
    <xf numFmtId="0" fontId="23" fillId="0" borderId="1" xfId="0" applyFont="1" applyBorder="1" applyAlignment="1">
      <alignment horizontal="left" vertical="center" indent="1"/>
    </xf>
    <xf numFmtId="0" fontId="2" fillId="0" borderId="5" xfId="0" applyFont="1" applyBorder="1" applyAlignment="1">
      <alignment horizontal="center" vertical="center"/>
    </xf>
    <xf numFmtId="0" fontId="2" fillId="0" borderId="10" xfId="0" applyFont="1" applyBorder="1" applyAlignment="1">
      <alignment vertical="center"/>
    </xf>
    <xf numFmtId="0" fontId="25" fillId="0" borderId="0" xfId="0" applyFont="1" applyAlignment="1">
      <alignment horizontal="left" vertical="center" indent="1"/>
    </xf>
    <xf numFmtId="0" fontId="26" fillId="0" borderId="0" xfId="0" applyFont="1" applyAlignment="1">
      <alignment vertical="center"/>
    </xf>
    <xf numFmtId="0" fontId="11" fillId="0" borderId="0" xfId="0" applyFont="1" applyAlignment="1">
      <alignment vertical="center"/>
    </xf>
    <xf numFmtId="0" fontId="9" fillId="0" borderId="0" xfId="0" applyFont="1" applyAlignment="1">
      <alignment horizontal="left" vertical="center"/>
    </xf>
    <xf numFmtId="0" fontId="0" fillId="0" borderId="1" xfId="0" applyBorder="1" applyAlignment="1">
      <alignment horizontal="left" vertical="center"/>
    </xf>
    <xf numFmtId="0" fontId="11" fillId="0" borderId="20" xfId="0" applyFont="1" applyBorder="1" applyAlignment="1">
      <alignment horizontal="left" vertical="center" indent="1"/>
    </xf>
    <xf numFmtId="0" fontId="11" fillId="0" borderId="5" xfId="0" applyFont="1" applyBorder="1" applyAlignment="1">
      <alignment horizontal="center" vertical="center"/>
    </xf>
    <xf numFmtId="0" fontId="1" fillId="9" borderId="46" xfId="0" applyFont="1" applyFill="1" applyBorder="1" applyAlignment="1">
      <alignment horizontal="center" vertical="center" wrapText="1"/>
    </xf>
    <xf numFmtId="0" fontId="8" fillId="5" borderId="61" xfId="0" applyFont="1" applyFill="1" applyBorder="1" applyAlignment="1" applyProtection="1">
      <alignment horizontal="left" vertical="center" wrapText="1" indent="1"/>
      <protection locked="0"/>
    </xf>
    <xf numFmtId="0" fontId="11" fillId="0" borderId="53" xfId="0" applyFont="1" applyBorder="1" applyAlignment="1">
      <alignment horizontal="left" vertical="center" indent="1"/>
    </xf>
    <xf numFmtId="0" fontId="0" fillId="8" borderId="14" xfId="0" applyFill="1" applyBorder="1" applyAlignment="1">
      <alignment horizontal="left" vertical="center" wrapText="1" indent="1"/>
    </xf>
    <xf numFmtId="0" fontId="0" fillId="8" borderId="24" xfId="0" applyFill="1" applyBorder="1" applyAlignment="1">
      <alignment horizontal="left" vertical="center" wrapText="1" indent="1"/>
    </xf>
    <xf numFmtId="0" fontId="7" fillId="0" borderId="0" xfId="0" applyFont="1" applyAlignment="1">
      <alignment horizontal="left" vertical="center" indent="1"/>
    </xf>
    <xf numFmtId="0" fontId="18" fillId="0" borderId="8" xfId="0" applyFont="1" applyBorder="1" applyAlignment="1">
      <alignment horizontal="center" vertical="center"/>
    </xf>
    <xf numFmtId="0" fontId="18" fillId="0" borderId="63" xfId="0" applyFont="1" applyBorder="1" applyAlignment="1">
      <alignment horizontal="center" vertical="center"/>
    </xf>
    <xf numFmtId="0" fontId="18" fillId="0" borderId="26" xfId="0" applyFont="1" applyBorder="1" applyAlignment="1">
      <alignment horizontal="center" vertical="center"/>
    </xf>
    <xf numFmtId="0" fontId="18" fillId="0" borderId="10" xfId="0" applyFont="1" applyBorder="1" applyAlignment="1">
      <alignment horizontal="center" vertical="center"/>
    </xf>
    <xf numFmtId="0" fontId="1" fillId="9" borderId="2" xfId="0" applyFont="1" applyFill="1" applyBorder="1" applyAlignment="1">
      <alignment horizontal="center" vertical="center" wrapText="1"/>
    </xf>
    <xf numFmtId="3" fontId="8" fillId="8" borderId="6" xfId="3" applyNumberFormat="1" applyFont="1" applyFill="1" applyBorder="1" applyAlignment="1">
      <alignment horizontal="right" vertical="center" indent="2"/>
    </xf>
    <xf numFmtId="3" fontId="8" fillId="8" borderId="1" xfId="3" applyNumberFormat="1" applyFont="1" applyFill="1" applyBorder="1" applyAlignment="1">
      <alignment horizontal="right" vertical="center" indent="2"/>
    </xf>
    <xf numFmtId="3" fontId="8" fillId="8" borderId="1" xfId="3" applyNumberFormat="1" applyFont="1" applyFill="1" applyBorder="1" applyAlignment="1">
      <alignment horizontal="right" vertical="center" wrapText="1" indent="2"/>
    </xf>
    <xf numFmtId="3" fontId="7" fillId="8" borderId="24" xfId="3" applyNumberFormat="1" applyFont="1" applyFill="1" applyBorder="1" applyAlignment="1">
      <alignment horizontal="right" vertical="center" indent="2"/>
    </xf>
    <xf numFmtId="3" fontId="18" fillId="8" borderId="1" xfId="3" applyNumberFormat="1" applyFont="1" applyFill="1" applyBorder="1" applyAlignment="1">
      <alignment horizontal="right" vertical="center" wrapText="1" indent="2"/>
    </xf>
    <xf numFmtId="0" fontId="18" fillId="0" borderId="8"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23" xfId="0" applyFont="1" applyBorder="1" applyAlignment="1">
      <alignment horizontal="center" vertical="center"/>
    </xf>
    <xf numFmtId="0" fontId="2" fillId="8" borderId="1" xfId="0" applyFont="1" applyFill="1" applyBorder="1" applyAlignment="1">
      <alignment horizontal="left" vertical="center" wrapText="1" indent="1"/>
    </xf>
    <xf numFmtId="0" fontId="0" fillId="8" borderId="6" xfId="0" applyFill="1" applyBorder="1" applyAlignment="1">
      <alignment vertical="center" wrapText="1"/>
    </xf>
    <xf numFmtId="0" fontId="0" fillId="8" borderId="1" xfId="0" applyFill="1" applyBorder="1" applyAlignment="1">
      <alignment vertical="center" wrapText="1"/>
    </xf>
    <xf numFmtId="3" fontId="0" fillId="5" borderId="44" xfId="3" applyNumberFormat="1" applyFont="1" applyFill="1" applyBorder="1" applyAlignment="1" applyProtection="1">
      <alignment horizontal="right" vertical="center" indent="1"/>
      <protection locked="0"/>
    </xf>
    <xf numFmtId="0" fontId="17" fillId="0" borderId="40"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7" xfId="0" applyFont="1" applyBorder="1" applyAlignment="1">
      <alignment horizontal="center" vertical="center" wrapText="1"/>
    </xf>
    <xf numFmtId="0" fontId="0" fillId="0" borderId="18" xfId="0" applyBorder="1" applyAlignment="1">
      <alignment horizontal="left" vertical="center"/>
    </xf>
    <xf numFmtId="0" fontId="11" fillId="0" borderId="18" xfId="0" applyFont="1" applyBorder="1" applyAlignment="1">
      <alignment horizontal="left" vertical="center"/>
    </xf>
    <xf numFmtId="0" fontId="11" fillId="0" borderId="25" xfId="0" applyFont="1" applyBorder="1" applyAlignment="1">
      <alignment horizontal="left" vertical="center"/>
    </xf>
    <xf numFmtId="0" fontId="0" fillId="0" borderId="64" xfId="0" applyBorder="1" applyAlignment="1">
      <alignment horizontal="left" vertical="center" indent="1"/>
    </xf>
    <xf numFmtId="0" fontId="2" fillId="0" borderId="63" xfId="0" applyFont="1" applyBorder="1" applyAlignment="1">
      <alignment vertical="center"/>
    </xf>
    <xf numFmtId="3" fontId="0" fillId="5" borderId="55" xfId="3" applyNumberFormat="1" applyFont="1" applyFill="1" applyBorder="1" applyAlignment="1" applyProtection="1">
      <alignment horizontal="right" vertical="center" indent="1"/>
      <protection locked="0"/>
    </xf>
    <xf numFmtId="0" fontId="8" fillId="5" borderId="7" xfId="0" applyFont="1" applyFill="1" applyBorder="1" applyAlignment="1" applyProtection="1">
      <alignment horizontal="left" vertical="center" wrapText="1" indent="1"/>
      <protection locked="0"/>
    </xf>
    <xf numFmtId="0" fontId="17" fillId="0" borderId="43" xfId="0" applyFont="1" applyBorder="1" applyAlignment="1">
      <alignment horizontal="center" vertical="center"/>
    </xf>
    <xf numFmtId="0" fontId="17" fillId="0" borderId="14" xfId="0" applyFont="1" applyBorder="1" applyAlignment="1">
      <alignment horizontal="center" vertical="center"/>
    </xf>
    <xf numFmtId="0" fontId="17" fillId="0" borderId="31" xfId="0" applyFont="1" applyBorder="1" applyAlignment="1">
      <alignment horizontal="center" vertical="center"/>
    </xf>
    <xf numFmtId="0" fontId="17" fillId="0" borderId="13" xfId="0" applyFont="1" applyBorder="1" applyAlignment="1">
      <alignment horizontal="center" vertical="center"/>
    </xf>
    <xf numFmtId="0" fontId="17" fillId="0" borderId="27" xfId="0" applyFont="1" applyBorder="1" applyAlignment="1">
      <alignment horizontal="center" vertical="center"/>
    </xf>
    <xf numFmtId="0" fontId="17" fillId="0" borderId="11" xfId="0" applyFont="1" applyBorder="1" applyAlignment="1">
      <alignment horizontal="center" vertical="center"/>
    </xf>
    <xf numFmtId="4" fontId="17" fillId="0" borderId="23" xfId="0" applyNumberFormat="1" applyFont="1" applyBorder="1" applyAlignment="1">
      <alignment horizontal="center" vertical="center"/>
    </xf>
    <xf numFmtId="2" fontId="17" fillId="0" borderId="14" xfId="0" applyNumberFormat="1" applyFont="1" applyBorder="1" applyAlignment="1">
      <alignment horizontal="center" vertical="center"/>
    </xf>
    <xf numFmtId="2" fontId="17" fillId="0" borderId="11" xfId="0" applyNumberFormat="1" applyFont="1" applyBorder="1" applyAlignment="1">
      <alignment horizontal="center" vertical="center"/>
    </xf>
    <xf numFmtId="0" fontId="17" fillId="0" borderId="51" xfId="0" applyFont="1" applyBorder="1" applyAlignment="1">
      <alignment horizontal="center" vertical="center"/>
    </xf>
    <xf numFmtId="0" fontId="17" fillId="0" borderId="50" xfId="0" applyFont="1" applyBorder="1" applyAlignment="1">
      <alignment horizontal="center" vertical="center"/>
    </xf>
    <xf numFmtId="0" fontId="17" fillId="0" borderId="32" xfId="0" applyFont="1" applyBorder="1" applyAlignment="1">
      <alignment horizontal="center" vertical="center"/>
    </xf>
    <xf numFmtId="0" fontId="18" fillId="0" borderId="0" xfId="0" applyFont="1" applyAlignment="1">
      <alignment horizontal="center" vertical="center"/>
    </xf>
    <xf numFmtId="3" fontId="7" fillId="0" borderId="0" xfId="3" applyNumberFormat="1" applyFont="1" applyFill="1" applyBorder="1" applyAlignment="1">
      <alignment horizontal="right" vertical="center" indent="1"/>
    </xf>
    <xf numFmtId="3" fontId="3" fillId="0" borderId="0" xfId="3" applyNumberFormat="1" applyFont="1" applyFill="1" applyBorder="1" applyAlignment="1">
      <alignment horizontal="right" vertical="center" indent="1"/>
    </xf>
    <xf numFmtId="0" fontId="2" fillId="0" borderId="0" xfId="0" applyFont="1" applyAlignment="1">
      <alignment horizontal="center" vertical="center"/>
    </xf>
    <xf numFmtId="0" fontId="0" fillId="0" borderId="0" xfId="0" applyAlignment="1">
      <alignment vertical="top"/>
    </xf>
    <xf numFmtId="0" fontId="0" fillId="0" borderId="0" xfId="0" applyAlignment="1">
      <alignment horizontal="left" vertical="top"/>
    </xf>
    <xf numFmtId="0" fontId="28" fillId="0" borderId="52" xfId="0" applyFont="1" applyBorder="1" applyAlignment="1">
      <alignment horizontal="center" vertical="center"/>
    </xf>
    <xf numFmtId="0" fontId="30" fillId="0" borderId="0" xfId="0" applyFont="1"/>
    <xf numFmtId="0" fontId="8" fillId="5" borderId="67" xfId="0" applyFont="1" applyFill="1" applyBorder="1" applyAlignment="1" applyProtection="1">
      <alignment horizontal="left" vertical="center" wrapText="1" indent="1"/>
      <protection locked="0"/>
    </xf>
    <xf numFmtId="0" fontId="18" fillId="0" borderId="10" xfId="0" applyFont="1" applyBorder="1" applyAlignment="1">
      <alignment horizontal="center" vertical="center" wrapText="1"/>
    </xf>
    <xf numFmtId="3" fontId="11" fillId="5" borderId="55" xfId="3" applyNumberFormat="1" applyFont="1" applyFill="1" applyBorder="1" applyAlignment="1" applyProtection="1">
      <alignment horizontal="right" vertical="center" wrapText="1" indent="1"/>
      <protection locked="0"/>
    </xf>
    <xf numFmtId="0" fontId="31" fillId="5" borderId="0" xfId="4" applyFill="1" applyAlignment="1" applyProtection="1">
      <alignment horizontal="left" vertical="center"/>
      <protection locked="0"/>
    </xf>
    <xf numFmtId="0" fontId="0" fillId="12" borderId="0" xfId="0" applyFill="1"/>
    <xf numFmtId="0" fontId="0" fillId="13" borderId="0" xfId="0" applyFill="1"/>
    <xf numFmtId="0" fontId="0" fillId="3" borderId="0" xfId="0" applyFill="1"/>
    <xf numFmtId="0" fontId="0" fillId="5" borderId="0" xfId="0" applyFill="1"/>
    <xf numFmtId="2" fontId="0" fillId="10" borderId="0" xfId="0" applyNumberFormat="1" applyFill="1"/>
    <xf numFmtId="10" fontId="0" fillId="10" borderId="0" xfId="1" applyNumberFormat="1" applyFont="1" applyFill="1"/>
    <xf numFmtId="3" fontId="5" fillId="5" borderId="53" xfId="3" applyNumberFormat="1" applyFont="1" applyFill="1" applyBorder="1" applyAlignment="1" applyProtection="1">
      <alignment horizontal="right" vertical="center" indent="1"/>
      <protection locked="0"/>
    </xf>
    <xf numFmtId="3" fontId="0" fillId="7" borderId="1" xfId="3" applyNumberFormat="1" applyFont="1" applyFill="1" applyBorder="1" applyAlignment="1" applyProtection="1">
      <alignment horizontal="right" vertical="center" indent="1"/>
    </xf>
    <xf numFmtId="3" fontId="3" fillId="7" borderId="13" xfId="3" applyNumberFormat="1" applyFont="1" applyFill="1" applyBorder="1" applyAlignment="1" applyProtection="1">
      <alignment horizontal="right" vertical="center" indent="1"/>
    </xf>
    <xf numFmtId="3" fontId="3" fillId="7" borderId="24" xfId="3" applyNumberFormat="1" applyFont="1" applyFill="1" applyBorder="1" applyAlignment="1" applyProtection="1">
      <alignment horizontal="right" vertical="center" indent="1"/>
    </xf>
    <xf numFmtId="3" fontId="0" fillId="5" borderId="1" xfId="0" applyNumberFormat="1" applyFill="1" applyBorder="1" applyAlignment="1" applyProtection="1">
      <alignment horizontal="right" vertical="center" indent="1"/>
      <protection locked="0"/>
    </xf>
    <xf numFmtId="3" fontId="0" fillId="8" borderId="6" xfId="3" applyNumberFormat="1" applyFont="1" applyFill="1" applyBorder="1" applyAlignment="1" applyProtection="1">
      <alignment horizontal="right" vertical="center" indent="1"/>
    </xf>
    <xf numFmtId="3" fontId="0" fillId="8" borderId="1" xfId="3" applyNumberFormat="1" applyFont="1" applyFill="1" applyBorder="1" applyAlignment="1" applyProtection="1">
      <alignment horizontal="right" vertical="center" indent="1"/>
    </xf>
    <xf numFmtId="3" fontId="7" fillId="8" borderId="13" xfId="3" applyNumberFormat="1" applyFont="1" applyFill="1" applyBorder="1" applyAlignment="1" applyProtection="1">
      <alignment horizontal="right" vertical="center" indent="1"/>
    </xf>
    <xf numFmtId="3" fontId="0" fillId="8" borderId="55" xfId="3" applyNumberFormat="1" applyFont="1" applyFill="1" applyBorder="1" applyAlignment="1" applyProtection="1">
      <alignment horizontal="right" vertical="center" indent="1"/>
    </xf>
    <xf numFmtId="3" fontId="0" fillId="11" borderId="53" xfId="3" applyNumberFormat="1" applyFont="1" applyFill="1" applyBorder="1" applyAlignment="1" applyProtection="1">
      <alignment horizontal="right" vertical="center" indent="1"/>
    </xf>
    <xf numFmtId="3" fontId="0" fillId="8" borderId="53" xfId="3" applyNumberFormat="1" applyFont="1" applyFill="1" applyBorder="1" applyAlignment="1" applyProtection="1">
      <alignment horizontal="right" vertical="center" indent="1"/>
    </xf>
    <xf numFmtId="3" fontId="7" fillId="8" borderId="38" xfId="3" applyNumberFormat="1" applyFont="1" applyFill="1" applyBorder="1" applyAlignment="1" applyProtection="1">
      <alignment horizontal="right" vertical="center" indent="1"/>
    </xf>
    <xf numFmtId="0" fontId="11" fillId="8" borderId="6" xfId="0" applyFont="1" applyFill="1" applyBorder="1" applyAlignment="1">
      <alignment vertical="center" wrapText="1"/>
    </xf>
    <xf numFmtId="0" fontId="11" fillId="0" borderId="1" xfId="0" applyFont="1" applyBorder="1" applyAlignment="1">
      <alignment horizontal="left" vertical="center" wrapText="1" indent="1"/>
    </xf>
    <xf numFmtId="0" fontId="11" fillId="8" borderId="1" xfId="0" applyFont="1" applyFill="1" applyBorder="1" applyAlignment="1">
      <alignment vertical="center" wrapText="1"/>
    </xf>
    <xf numFmtId="0" fontId="11" fillId="8" borderId="44" xfId="0" applyFont="1" applyFill="1" applyBorder="1" applyAlignment="1">
      <alignment vertical="center" wrapText="1"/>
    </xf>
    <xf numFmtId="0" fontId="0" fillId="8" borderId="6" xfId="0" applyFill="1" applyBorder="1" applyAlignment="1">
      <alignment horizontal="left" vertical="center" wrapText="1" indent="1"/>
    </xf>
    <xf numFmtId="0" fontId="0" fillId="8" borderId="1" xfId="0" applyFill="1" applyBorder="1" applyAlignment="1">
      <alignment horizontal="left" vertical="center" wrapText="1" indent="1"/>
    </xf>
    <xf numFmtId="0" fontId="0" fillId="8" borderId="44" xfId="0" applyFill="1" applyBorder="1" applyAlignment="1">
      <alignment horizontal="left" vertical="center" wrapText="1" indent="1"/>
    </xf>
    <xf numFmtId="0" fontId="0" fillId="8" borderId="59" xfId="0" applyFill="1" applyBorder="1" applyAlignment="1">
      <alignment horizontal="left" vertical="center" wrapText="1" indent="1"/>
    </xf>
    <xf numFmtId="0" fontId="0" fillId="8" borderId="57" xfId="0" applyFill="1" applyBorder="1" applyAlignment="1">
      <alignment horizontal="left" vertical="center" wrapText="1" indent="1"/>
    </xf>
    <xf numFmtId="0" fontId="0" fillId="8" borderId="58" xfId="0" applyFill="1" applyBorder="1" applyAlignment="1">
      <alignment horizontal="left" vertical="center" wrapText="1" indent="1"/>
    </xf>
    <xf numFmtId="3" fontId="0" fillId="8" borderId="1" xfId="0" applyNumberFormat="1" applyFill="1" applyBorder="1" applyAlignment="1">
      <alignment horizontal="right" vertical="center" indent="1"/>
    </xf>
    <xf numFmtId="3" fontId="7" fillId="8" borderId="13" xfId="0" applyNumberFormat="1" applyFont="1" applyFill="1" applyBorder="1" applyAlignment="1">
      <alignment horizontal="right" vertical="center" indent="1"/>
    </xf>
    <xf numFmtId="3" fontId="0" fillId="11" borderId="62" xfId="0" applyNumberFormat="1" applyFill="1" applyBorder="1" applyAlignment="1">
      <alignment horizontal="right" vertical="center" indent="1"/>
    </xf>
    <xf numFmtId="3" fontId="18" fillId="11" borderId="62" xfId="0" applyNumberFormat="1" applyFont="1" applyFill="1" applyBorder="1" applyAlignment="1">
      <alignment horizontal="right" vertical="center" wrapText="1" indent="1"/>
    </xf>
    <xf numFmtId="3" fontId="18" fillId="11" borderId="53" xfId="0" applyNumberFormat="1" applyFont="1" applyFill="1" applyBorder="1" applyAlignment="1">
      <alignment horizontal="right" vertical="center" wrapText="1" indent="1"/>
    </xf>
    <xf numFmtId="3" fontId="0" fillId="8" borderId="6" xfId="0" applyNumberFormat="1" applyFill="1" applyBorder="1" applyAlignment="1">
      <alignment horizontal="right" vertical="center" indent="1"/>
    </xf>
    <xf numFmtId="3" fontId="0" fillId="8" borderId="14" xfId="0" applyNumberFormat="1" applyFill="1" applyBorder="1" applyAlignment="1">
      <alignment horizontal="right" vertical="center" indent="1"/>
    </xf>
    <xf numFmtId="3" fontId="0" fillId="8" borderId="44" xfId="0" applyNumberFormat="1" applyFill="1" applyBorder="1" applyAlignment="1">
      <alignment horizontal="right" vertical="center" indent="1"/>
    </xf>
    <xf numFmtId="3" fontId="0" fillId="7" borderId="1" xfId="0" applyNumberFormat="1" applyFill="1" applyBorder="1" applyAlignment="1">
      <alignment horizontal="right" vertical="center" indent="1"/>
    </xf>
    <xf numFmtId="3" fontId="3" fillId="7" borderId="13" xfId="0" applyNumberFormat="1" applyFont="1" applyFill="1" applyBorder="1" applyAlignment="1">
      <alignment horizontal="right" vertical="center" indent="1"/>
    </xf>
    <xf numFmtId="3" fontId="0" fillId="11" borderId="6" xfId="0" applyNumberFormat="1" applyFill="1" applyBorder="1" applyAlignment="1">
      <alignment horizontal="right" vertical="center" indent="1"/>
    </xf>
    <xf numFmtId="3" fontId="0" fillId="11" borderId="1" xfId="0" applyNumberFormat="1" applyFill="1" applyBorder="1" applyAlignment="1">
      <alignment horizontal="right" vertical="center" indent="1"/>
    </xf>
    <xf numFmtId="4" fontId="0" fillId="11" borderId="0" xfId="0" applyNumberFormat="1" applyFill="1" applyAlignment="1">
      <alignment horizontal="left" vertical="center" indent="1"/>
    </xf>
    <xf numFmtId="3" fontId="3" fillId="7" borderId="11" xfId="0" applyNumberFormat="1" applyFont="1" applyFill="1" applyBorder="1" applyAlignment="1">
      <alignment horizontal="right" vertical="center" indent="1"/>
    </xf>
    <xf numFmtId="3" fontId="11" fillId="11" borderId="6" xfId="0" applyNumberFormat="1" applyFont="1" applyFill="1" applyBorder="1" applyAlignment="1">
      <alignment horizontal="right" vertical="center" indent="1"/>
    </xf>
    <xf numFmtId="3" fontId="11" fillId="11" borderId="1" xfId="0" applyNumberFormat="1" applyFont="1" applyFill="1" applyBorder="1" applyAlignment="1">
      <alignment horizontal="right" vertical="center" indent="1"/>
    </xf>
    <xf numFmtId="3" fontId="11" fillId="11" borderId="20" xfId="3" applyNumberFormat="1" applyFont="1" applyFill="1" applyBorder="1" applyAlignment="1" applyProtection="1">
      <alignment horizontal="right" vertical="center" wrapText="1" indent="1"/>
    </xf>
    <xf numFmtId="3" fontId="9" fillId="7" borderId="11" xfId="0" applyNumberFormat="1" applyFont="1" applyFill="1" applyBorder="1" applyAlignment="1">
      <alignment horizontal="right" vertical="center" indent="1"/>
    </xf>
    <xf numFmtId="3" fontId="11" fillId="11" borderId="14" xfId="0" applyNumberFormat="1" applyFont="1" applyFill="1" applyBorder="1" applyAlignment="1">
      <alignment horizontal="right" vertical="center" indent="1"/>
    </xf>
    <xf numFmtId="3" fontId="11" fillId="7" borderId="1" xfId="0" applyNumberFormat="1" applyFont="1" applyFill="1" applyBorder="1" applyAlignment="1">
      <alignment horizontal="right" vertical="center" indent="1"/>
    </xf>
    <xf numFmtId="3" fontId="9" fillId="7" borderId="24" xfId="0" applyNumberFormat="1" applyFont="1" applyFill="1" applyBorder="1" applyAlignment="1">
      <alignment horizontal="right" vertical="center" indent="1"/>
    </xf>
    <xf numFmtId="0" fontId="0" fillId="8" borderId="6" xfId="0" applyFill="1" applyBorder="1" applyAlignment="1">
      <alignment horizontal="left" vertical="center" indent="1"/>
    </xf>
    <xf numFmtId="0" fontId="0" fillId="8" borderId="13" xfId="0" applyFill="1" applyBorder="1" applyAlignment="1">
      <alignment horizontal="left" vertical="center" wrapText="1" indent="1"/>
    </xf>
    <xf numFmtId="4" fontId="0" fillId="11" borderId="6" xfId="0" applyNumberFormat="1" applyFill="1" applyBorder="1" applyAlignment="1">
      <alignment vertical="center" wrapText="1"/>
    </xf>
    <xf numFmtId="4" fontId="0" fillId="11" borderId="1" xfId="0" applyNumberFormat="1" applyFill="1" applyBorder="1" applyAlignment="1">
      <alignment vertical="center" wrapText="1"/>
    </xf>
    <xf numFmtId="4" fontId="0" fillId="11" borderId="1" xfId="0" applyNumberFormat="1" applyFill="1" applyBorder="1" applyAlignment="1">
      <alignment horizontal="left" vertical="center" wrapText="1" indent="1"/>
    </xf>
    <xf numFmtId="4" fontId="0" fillId="0" borderId="1" xfId="0" applyNumberFormat="1" applyBorder="1" applyAlignment="1">
      <alignment horizontal="left" vertical="center" wrapText="1" indent="1"/>
    </xf>
    <xf numFmtId="4" fontId="0" fillId="11" borderId="11" xfId="0" applyNumberFormat="1" applyFill="1" applyBorder="1" applyAlignment="1">
      <alignment vertical="center" wrapText="1"/>
    </xf>
    <xf numFmtId="0" fontId="11" fillId="11" borderId="6" xfId="0" applyFont="1" applyFill="1" applyBorder="1" applyAlignment="1">
      <alignment vertical="center" wrapText="1"/>
    </xf>
    <xf numFmtId="0" fontId="11" fillId="11" borderId="1" xfId="0" applyFont="1" applyFill="1" applyBorder="1" applyAlignment="1">
      <alignment vertical="center" wrapText="1"/>
    </xf>
    <xf numFmtId="0" fontId="11" fillId="0" borderId="11" xfId="0" applyFont="1" applyBorder="1" applyAlignment="1">
      <alignment horizontal="left" vertical="center" wrapText="1" indent="1"/>
    </xf>
    <xf numFmtId="0" fontId="11" fillId="11" borderId="14" xfId="0" applyFont="1" applyFill="1" applyBorder="1" applyAlignment="1">
      <alignment vertical="center" wrapText="1"/>
    </xf>
    <xf numFmtId="0" fontId="8" fillId="8" borderId="12" xfId="0" applyFont="1" applyFill="1" applyBorder="1" applyAlignment="1">
      <alignment horizontal="left" vertical="center" wrapText="1" indent="1"/>
    </xf>
    <xf numFmtId="0" fontId="8" fillId="8" borderId="9" xfId="0" applyFont="1" applyFill="1" applyBorder="1" applyAlignment="1">
      <alignment horizontal="left" vertical="center" wrapText="1" indent="1"/>
    </xf>
    <xf numFmtId="0" fontId="0" fillId="8" borderId="68" xfId="0" applyFill="1" applyBorder="1" applyAlignment="1">
      <alignment horizontal="left" vertical="center" wrapText="1" indent="1"/>
    </xf>
    <xf numFmtId="0" fontId="0" fillId="8" borderId="30" xfId="0" applyFill="1" applyBorder="1" applyAlignment="1">
      <alignment horizontal="left" vertical="center" wrapText="1" indent="1"/>
    </xf>
    <xf numFmtId="2" fontId="0" fillId="12" borderId="0" xfId="0" applyNumberFormat="1" applyFill="1"/>
    <xf numFmtId="3" fontId="25" fillId="11" borderId="38" xfId="0" applyNumberFormat="1" applyFont="1" applyFill="1" applyBorder="1" applyAlignment="1">
      <alignment horizontal="right" vertical="center" indent="1"/>
    </xf>
    <xf numFmtId="0" fontId="33" fillId="0" borderId="0" xfId="0" applyFont="1" applyAlignment="1">
      <alignment vertical="center"/>
    </xf>
    <xf numFmtId="0" fontId="9" fillId="0" borderId="0" xfId="0" applyFont="1" applyAlignment="1">
      <alignment vertical="center"/>
    </xf>
    <xf numFmtId="49" fontId="0" fillId="3" borderId="0" xfId="0" applyNumberFormat="1" applyFill="1"/>
    <xf numFmtId="0" fontId="34" fillId="3" borderId="0" xfId="0" applyFont="1" applyFill="1"/>
    <xf numFmtId="0" fontId="35" fillId="0" borderId="0" xfId="0" applyFont="1" applyAlignment="1">
      <alignment horizontal="right" vertical="center"/>
    </xf>
    <xf numFmtId="0" fontId="11" fillId="0" borderId="1" xfId="0" applyFont="1" applyBorder="1" applyAlignment="1">
      <alignment horizontal="left" vertical="center" wrapText="1"/>
    </xf>
    <xf numFmtId="0" fontId="3" fillId="4" borderId="1" xfId="0" applyFont="1" applyFill="1" applyBorder="1" applyAlignment="1">
      <alignment horizontal="center" vertical="center"/>
    </xf>
    <xf numFmtId="0" fontId="0" fillId="0" borderId="1" xfId="0" applyBorder="1" applyAlignment="1">
      <alignment horizontal="left" vertical="center" wrapText="1"/>
    </xf>
    <xf numFmtId="0" fontId="0" fillId="0" borderId="53" xfId="0" applyBorder="1" applyAlignment="1">
      <alignment horizontal="left" vertical="center" wrapText="1"/>
    </xf>
    <xf numFmtId="0" fontId="0" fillId="0" borderId="18" xfId="0" applyBorder="1" applyAlignment="1">
      <alignment horizontal="left" vertical="center" wrapText="1"/>
    </xf>
    <xf numFmtId="0" fontId="0" fillId="0" borderId="25" xfId="0" applyBorder="1" applyAlignment="1">
      <alignment horizontal="left" vertical="center" wrapText="1"/>
    </xf>
    <xf numFmtId="0" fontId="20" fillId="0" borderId="0" xfId="0" applyFont="1" applyAlignment="1">
      <alignment horizontal="center" vertical="center"/>
    </xf>
    <xf numFmtId="0" fontId="19" fillId="0" borderId="0" xfId="0" applyFont="1" applyAlignment="1">
      <alignment horizontal="center" vertical="center"/>
    </xf>
    <xf numFmtId="0" fontId="1" fillId="2" borderId="1" xfId="0" applyFont="1" applyFill="1" applyBorder="1" applyAlignment="1">
      <alignment horizontal="center" vertical="center"/>
    </xf>
    <xf numFmtId="0" fontId="7" fillId="0" borderId="27" xfId="0" applyFont="1" applyBorder="1" applyAlignment="1">
      <alignment horizontal="right" vertical="center"/>
    </xf>
    <xf numFmtId="0" fontId="7" fillId="0" borderId="28" xfId="0" applyFont="1" applyBorder="1" applyAlignment="1">
      <alignment horizontal="right" vertical="center"/>
    </xf>
    <xf numFmtId="0" fontId="7" fillId="0" borderId="29" xfId="0" applyFont="1" applyBorder="1" applyAlignment="1">
      <alignment horizontal="right" vertical="center"/>
    </xf>
    <xf numFmtId="2" fontId="11" fillId="0" borderId="1" xfId="0" applyNumberFormat="1" applyFont="1" applyBorder="1" applyAlignment="1">
      <alignment horizontal="center" vertical="center"/>
    </xf>
    <xf numFmtId="0" fontId="1" fillId="9" borderId="5" xfId="0" applyFont="1" applyFill="1" applyBorder="1" applyAlignment="1">
      <alignment horizontal="center" vertical="center"/>
    </xf>
    <xf numFmtId="0" fontId="1" fillId="9" borderId="6" xfId="0" applyFont="1" applyFill="1" applyBorder="1" applyAlignment="1">
      <alignment horizontal="center" vertical="center"/>
    </xf>
    <xf numFmtId="0" fontId="1" fillId="9" borderId="55" xfId="0" applyFont="1" applyFill="1" applyBorder="1" applyAlignment="1">
      <alignment horizontal="center" vertical="center"/>
    </xf>
    <xf numFmtId="0" fontId="1" fillId="9" borderId="7" xfId="0" applyFont="1" applyFill="1" applyBorder="1" applyAlignment="1">
      <alignment horizontal="center" vertical="center"/>
    </xf>
    <xf numFmtId="0" fontId="22" fillId="4" borderId="1" xfId="0" applyFont="1" applyFill="1" applyBorder="1" applyAlignment="1">
      <alignment horizontal="center" vertical="center"/>
    </xf>
    <xf numFmtId="10" fontId="0" fillId="0" borderId="1" xfId="0" applyNumberFormat="1" applyBorder="1" applyAlignment="1">
      <alignment horizontal="center" vertical="center"/>
    </xf>
    <xf numFmtId="0" fontId="0" fillId="0" borderId="1" xfId="0" applyBorder="1" applyAlignment="1">
      <alignment horizontal="center" vertical="center"/>
    </xf>
    <xf numFmtId="4" fontId="6" fillId="4" borderId="33" xfId="0" applyNumberFormat="1" applyFont="1" applyFill="1" applyBorder="1" applyAlignment="1">
      <alignment horizontal="center" vertical="center"/>
    </xf>
    <xf numFmtId="4" fontId="6" fillId="4" borderId="35" xfId="0" applyNumberFormat="1" applyFont="1" applyFill="1" applyBorder="1" applyAlignment="1">
      <alignment horizontal="center" vertical="center"/>
    </xf>
    <xf numFmtId="0" fontId="18" fillId="0" borderId="63" xfId="0" applyFont="1" applyBorder="1" applyAlignment="1">
      <alignment horizontal="center" vertical="center"/>
    </xf>
    <xf numFmtId="0" fontId="18" fillId="0" borderId="54" xfId="0" applyFont="1" applyBorder="1" applyAlignment="1">
      <alignment horizontal="center" vertical="center"/>
    </xf>
    <xf numFmtId="0" fontId="18" fillId="0" borderId="26" xfId="0" applyFont="1" applyBorder="1" applyAlignment="1">
      <alignment horizontal="center" vertical="center"/>
    </xf>
    <xf numFmtId="0" fontId="11" fillId="0" borderId="18" xfId="0" applyFont="1" applyBorder="1" applyAlignment="1">
      <alignment horizontal="left" vertical="center"/>
    </xf>
    <xf numFmtId="4" fontId="3" fillId="3" borderId="30" xfId="0" applyNumberFormat="1" applyFont="1" applyFill="1" applyBorder="1" applyAlignment="1">
      <alignment horizontal="center" vertical="center"/>
    </xf>
    <xf numFmtId="4" fontId="3" fillId="3" borderId="17" xfId="0" applyNumberFormat="1" applyFont="1" applyFill="1" applyBorder="1" applyAlignment="1">
      <alignment horizontal="center" vertical="center"/>
    </xf>
    <xf numFmtId="10" fontId="3" fillId="3" borderId="4" xfId="0" applyNumberFormat="1" applyFont="1" applyFill="1" applyBorder="1" applyAlignment="1">
      <alignment horizontal="center" vertical="center"/>
    </xf>
    <xf numFmtId="10" fontId="3" fillId="3" borderId="42" xfId="0" applyNumberFormat="1" applyFont="1" applyFill="1" applyBorder="1" applyAlignment="1">
      <alignment horizontal="center" vertical="center"/>
    </xf>
    <xf numFmtId="10" fontId="3" fillId="3" borderId="41" xfId="0" applyNumberFormat="1" applyFont="1" applyFill="1" applyBorder="1" applyAlignment="1">
      <alignment horizontal="center" vertical="center"/>
    </xf>
    <xf numFmtId="0" fontId="0" fillId="0" borderId="44" xfId="0" applyBorder="1" applyAlignment="1">
      <alignment horizontal="left" vertical="center" wrapText="1" indent="1"/>
    </xf>
    <xf numFmtId="0" fontId="0" fillId="0" borderId="14" xfId="0" applyBorder="1" applyAlignment="1">
      <alignment horizontal="left" vertical="center" wrapText="1" indent="1"/>
    </xf>
    <xf numFmtId="0" fontId="0" fillId="0" borderId="0" xfId="0" applyAlignment="1">
      <alignment horizontal="center" vertical="center"/>
    </xf>
    <xf numFmtId="0" fontId="0" fillId="0" borderId="55" xfId="0" applyBorder="1" applyAlignment="1">
      <alignment horizontal="left" vertical="center" indent="1"/>
    </xf>
    <xf numFmtId="0" fontId="0" fillId="0" borderId="45" xfId="0" applyBorder="1" applyAlignment="1">
      <alignment horizontal="left" vertical="center" indent="1"/>
    </xf>
    <xf numFmtId="0" fontId="17" fillId="0" borderId="40"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7" xfId="0" applyFont="1" applyBorder="1" applyAlignment="1">
      <alignment horizontal="center" vertical="center" wrapText="1"/>
    </xf>
    <xf numFmtId="0" fontId="6" fillId="4" borderId="33" xfId="0" applyFont="1" applyFill="1" applyBorder="1" applyAlignment="1">
      <alignment horizontal="center" vertical="center"/>
    </xf>
    <xf numFmtId="0" fontId="6" fillId="4" borderId="35" xfId="0" applyFont="1" applyFill="1" applyBorder="1" applyAlignment="1">
      <alignment horizontal="center" vertical="center"/>
    </xf>
    <xf numFmtId="0" fontId="27" fillId="0" borderId="0" xfId="0" applyFont="1" applyAlignment="1">
      <alignment horizontal="left" vertical="center" wrapText="1"/>
    </xf>
    <xf numFmtId="0" fontId="27" fillId="0" borderId="57" xfId="0" applyFont="1" applyBorder="1" applyAlignment="1">
      <alignment horizontal="left" vertical="center" wrapText="1"/>
    </xf>
    <xf numFmtId="0" fontId="11" fillId="0" borderId="18" xfId="0" applyFont="1" applyBorder="1" applyAlignment="1">
      <alignment horizontal="left" vertical="center" wrapText="1"/>
    </xf>
    <xf numFmtId="0" fontId="11" fillId="0" borderId="25" xfId="0" applyFont="1" applyBorder="1" applyAlignment="1">
      <alignment horizontal="left" vertical="center" wrapText="1"/>
    </xf>
    <xf numFmtId="0" fontId="27" fillId="0" borderId="0" xfId="0" applyFont="1" applyAlignment="1">
      <alignment horizontal="left" vertical="center"/>
    </xf>
    <xf numFmtId="0" fontId="27" fillId="0" borderId="57" xfId="0" applyFont="1" applyBorder="1" applyAlignment="1">
      <alignment horizontal="left" vertical="center"/>
    </xf>
    <xf numFmtId="0" fontId="0" fillId="0" borderId="18" xfId="0" applyBorder="1" applyAlignment="1">
      <alignment horizontal="left" vertical="center"/>
    </xf>
    <xf numFmtId="0" fontId="0" fillId="0" borderId="25" xfId="0" applyBorder="1" applyAlignment="1">
      <alignment horizontal="left" vertical="center"/>
    </xf>
    <xf numFmtId="0" fontId="3" fillId="0" borderId="0" xfId="0" applyFont="1" applyAlignment="1">
      <alignment horizontal="left" vertical="center"/>
    </xf>
    <xf numFmtId="0" fontId="1" fillId="9" borderId="34" xfId="0" applyFont="1" applyFill="1" applyBorder="1" applyAlignment="1">
      <alignment horizontal="center" vertical="center"/>
    </xf>
    <xf numFmtId="0" fontId="11" fillId="0" borderId="25" xfId="0" applyFont="1" applyBorder="1" applyAlignment="1">
      <alignment horizontal="left" vertical="center"/>
    </xf>
    <xf numFmtId="0" fontId="18" fillId="0" borderId="18" xfId="0" applyFont="1" applyBorder="1" applyAlignment="1">
      <alignment horizontal="left" vertical="center" indent="1"/>
    </xf>
    <xf numFmtId="0" fontId="18" fillId="0" borderId="25" xfId="0" applyFont="1" applyBorder="1" applyAlignment="1">
      <alignment horizontal="left" vertical="center" indent="1"/>
    </xf>
    <xf numFmtId="4" fontId="11" fillId="0" borderId="44" xfId="0" applyNumberFormat="1" applyFont="1" applyBorder="1" applyAlignment="1">
      <alignment horizontal="left" vertical="center" wrapText="1" indent="1"/>
    </xf>
    <xf numFmtId="4" fontId="11" fillId="0" borderId="14" xfId="0" applyNumberFormat="1" applyFont="1" applyBorder="1" applyAlignment="1">
      <alignment horizontal="left" vertical="center" wrapText="1" indent="1"/>
    </xf>
    <xf numFmtId="0" fontId="3" fillId="0" borderId="62" xfId="0" applyFont="1" applyBorder="1" applyAlignment="1">
      <alignment horizontal="left" vertical="center" indent="1"/>
    </xf>
    <xf numFmtId="0" fontId="3" fillId="0" borderId="28" xfId="0" applyFont="1" applyBorder="1" applyAlignment="1">
      <alignment horizontal="left" vertical="center" indent="1"/>
    </xf>
    <xf numFmtId="0" fontId="3" fillId="0" borderId="29" xfId="0" applyFont="1" applyBorder="1" applyAlignment="1">
      <alignment horizontal="left" vertical="center" indent="1"/>
    </xf>
    <xf numFmtId="0" fontId="0" fillId="0" borderId="0" xfId="0" applyAlignment="1">
      <alignment horizontal="left" vertical="center" indent="1"/>
    </xf>
    <xf numFmtId="4" fontId="3" fillId="3" borderId="57" xfId="0" applyNumberFormat="1" applyFont="1" applyFill="1" applyBorder="1" applyAlignment="1">
      <alignment horizontal="center" vertical="center"/>
    </xf>
    <xf numFmtId="0" fontId="17" fillId="0" borderId="15" xfId="0" applyFont="1" applyBorder="1" applyAlignment="1">
      <alignment horizontal="center" vertical="center"/>
    </xf>
    <xf numFmtId="0" fontId="17" fillId="0" borderId="17" xfId="0" applyFont="1" applyBorder="1" applyAlignment="1">
      <alignment horizontal="center" vertical="center"/>
    </xf>
    <xf numFmtId="0" fontId="3" fillId="0" borderId="64" xfId="0" applyFont="1" applyBorder="1" applyAlignment="1">
      <alignment horizontal="left" vertical="center" wrapText="1" indent="1"/>
    </xf>
    <xf numFmtId="0" fontId="3" fillId="0" borderId="65" xfId="0" applyFont="1" applyBorder="1" applyAlignment="1">
      <alignment horizontal="left" vertical="center" wrapText="1" indent="1"/>
    </xf>
    <xf numFmtId="0" fontId="3" fillId="0" borderId="66" xfId="0" applyFont="1" applyBorder="1" applyAlignment="1">
      <alignment horizontal="left" vertical="center" wrapText="1" indent="1"/>
    </xf>
    <xf numFmtId="0" fontId="0" fillId="0" borderId="53" xfId="0" applyBorder="1" applyAlignment="1">
      <alignment horizontal="left" vertical="center" wrapText="1" indent="1"/>
    </xf>
    <xf numFmtId="0" fontId="0" fillId="0" borderId="18" xfId="0" applyBorder="1" applyAlignment="1">
      <alignment horizontal="left" vertical="center" wrapText="1" indent="1"/>
    </xf>
    <xf numFmtId="0" fontId="0" fillId="0" borderId="25" xfId="0" applyBorder="1" applyAlignment="1">
      <alignment horizontal="left" vertical="center" wrapText="1" indent="1"/>
    </xf>
    <xf numFmtId="0" fontId="0" fillId="0" borderId="53" xfId="0" applyBorder="1" applyAlignment="1">
      <alignment horizontal="left" vertical="center" indent="1"/>
    </xf>
    <xf numFmtId="0" fontId="0" fillId="0" borderId="18" xfId="0" applyBorder="1" applyAlignment="1">
      <alignment horizontal="left" vertical="center" indent="1"/>
    </xf>
    <xf numFmtId="0" fontId="0" fillId="0" borderId="25" xfId="0" applyBorder="1" applyAlignment="1">
      <alignment horizontal="left" vertical="center" indent="1"/>
    </xf>
    <xf numFmtId="0" fontId="9" fillId="0" borderId="62" xfId="0" applyFont="1" applyBorder="1" applyAlignment="1">
      <alignment horizontal="left" vertical="center" wrapText="1" indent="1"/>
    </xf>
    <xf numFmtId="0" fontId="9" fillId="0" borderId="28" xfId="0" applyFont="1" applyBorder="1" applyAlignment="1">
      <alignment horizontal="left" vertical="center" wrapText="1" indent="1"/>
    </xf>
    <xf numFmtId="0" fontId="9" fillId="0" borderId="29" xfId="0" applyFont="1" applyBorder="1" applyAlignment="1">
      <alignment horizontal="left" vertical="center" wrapText="1" indent="1"/>
    </xf>
    <xf numFmtId="0" fontId="0" fillId="0" borderId="55" xfId="0" applyBorder="1" applyAlignment="1">
      <alignment horizontal="left" vertical="center" wrapText="1" indent="1"/>
    </xf>
    <xf numFmtId="0" fontId="0" fillId="0" borderId="45" xfId="0" applyBorder="1" applyAlignment="1">
      <alignment horizontal="left" vertical="center" wrapText="1" indent="1"/>
    </xf>
    <xf numFmtId="0" fontId="0" fillId="0" borderId="39" xfId="0" applyBorder="1" applyAlignment="1">
      <alignment horizontal="left" vertical="center" wrapText="1" indent="1"/>
    </xf>
    <xf numFmtId="0" fontId="1" fillId="9" borderId="49" xfId="0" applyFont="1" applyFill="1" applyBorder="1" applyAlignment="1">
      <alignment horizontal="center" vertical="center"/>
    </xf>
    <xf numFmtId="0" fontId="18" fillId="0" borderId="2" xfId="0" applyFont="1" applyBorder="1" applyAlignment="1">
      <alignment horizontal="center" vertical="center"/>
    </xf>
    <xf numFmtId="0" fontId="11" fillId="0" borderId="65" xfId="0" applyFont="1" applyBorder="1" applyAlignment="1">
      <alignment horizontal="left" vertical="center"/>
    </xf>
    <xf numFmtId="0" fontId="11" fillId="0" borderId="66" xfId="0" applyFont="1" applyBorder="1" applyAlignment="1">
      <alignment horizontal="left" vertical="center"/>
    </xf>
    <xf numFmtId="0" fontId="0" fillId="0" borderId="1" xfId="0" applyBorder="1" applyAlignment="1">
      <alignment horizontal="left" vertical="center" indent="1"/>
    </xf>
    <xf numFmtId="0" fontId="0" fillId="0" borderId="39" xfId="0" applyBorder="1" applyAlignment="1">
      <alignment horizontal="left" vertical="center" indent="1"/>
    </xf>
    <xf numFmtId="0" fontId="11" fillId="0" borderId="53"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25" xfId="0" applyFont="1" applyBorder="1" applyAlignment="1">
      <alignment horizontal="left" vertical="center" wrapText="1" indent="1"/>
    </xf>
    <xf numFmtId="0" fontId="11" fillId="0" borderId="55" xfId="0" applyFont="1" applyBorder="1" applyAlignment="1">
      <alignment horizontal="left" vertical="center" wrapText="1" indent="1"/>
    </xf>
    <xf numFmtId="0" fontId="11" fillId="0" borderId="45" xfId="0" applyFont="1" applyBorder="1" applyAlignment="1">
      <alignment horizontal="left" vertical="center" wrapText="1" indent="1"/>
    </xf>
    <xf numFmtId="0" fontId="11" fillId="0" borderId="39" xfId="0" applyFont="1" applyBorder="1" applyAlignment="1">
      <alignment horizontal="left" vertical="center" wrapText="1" indent="1"/>
    </xf>
    <xf numFmtId="0" fontId="18" fillId="0" borderId="2"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63" xfId="0" applyFont="1" applyBorder="1" applyAlignment="1">
      <alignment horizontal="center" vertical="center" wrapText="1"/>
    </xf>
    <xf numFmtId="0" fontId="18" fillId="0" borderId="23" xfId="0" applyFont="1" applyBorder="1" applyAlignment="1">
      <alignment horizontal="center" vertical="center" wrapText="1"/>
    </xf>
    <xf numFmtId="0" fontId="9" fillId="0" borderId="53" xfId="0" applyFont="1" applyBorder="1" applyAlignment="1">
      <alignment horizontal="left" vertical="center" indent="1"/>
    </xf>
    <xf numFmtId="0" fontId="9" fillId="0" borderId="18" xfId="0" applyFont="1" applyBorder="1" applyAlignment="1">
      <alignment horizontal="left" vertical="center" indent="1"/>
    </xf>
    <xf numFmtId="0" fontId="9" fillId="0" borderId="25" xfId="0" applyFont="1" applyBorder="1" applyAlignment="1">
      <alignment horizontal="left" vertical="center" indent="1"/>
    </xf>
    <xf numFmtId="0" fontId="0" fillId="0" borderId="20" xfId="0" applyBorder="1" applyAlignment="1">
      <alignment horizontal="left" vertical="center" wrapText="1" indent="1"/>
    </xf>
    <xf numFmtId="0" fontId="0" fillId="0" borderId="60" xfId="0" applyBorder="1" applyAlignment="1">
      <alignment horizontal="left" vertical="center" wrapText="1" indent="1"/>
    </xf>
    <xf numFmtId="0" fontId="0" fillId="0" borderId="50" xfId="0" applyBorder="1" applyAlignment="1">
      <alignment horizontal="left" vertical="center" wrapText="1" indent="1"/>
    </xf>
    <xf numFmtId="0" fontId="30" fillId="0" borderId="0" xfId="0" applyFont="1" applyAlignment="1">
      <alignment horizontal="left" vertical="top" wrapText="1"/>
    </xf>
    <xf numFmtId="4" fontId="11" fillId="0" borderId="3" xfId="0" applyNumberFormat="1" applyFont="1" applyBorder="1" applyAlignment="1">
      <alignment horizontal="left" vertical="center" wrapText="1" indent="1"/>
    </xf>
    <xf numFmtId="4" fontId="11" fillId="0" borderId="13" xfId="0" applyNumberFormat="1" applyFont="1" applyBorder="1" applyAlignment="1">
      <alignment horizontal="left" vertical="center" wrapText="1" indent="1"/>
    </xf>
    <xf numFmtId="2" fontId="3" fillId="3" borderId="57" xfId="1" applyNumberFormat="1" applyFont="1" applyFill="1" applyBorder="1" applyAlignment="1">
      <alignment horizontal="center" vertical="center"/>
    </xf>
    <xf numFmtId="2" fontId="3" fillId="3" borderId="17" xfId="1" applyNumberFormat="1" applyFont="1" applyFill="1" applyBorder="1" applyAlignment="1">
      <alignment horizontal="center" vertical="center"/>
    </xf>
    <xf numFmtId="0" fontId="0" fillId="0" borderId="0" xfId="0" applyAlignment="1">
      <alignment horizontal="left" vertical="center"/>
    </xf>
    <xf numFmtId="14" fontId="0" fillId="0" borderId="0" xfId="0" applyNumberFormat="1" applyAlignment="1">
      <alignment horizontal="left" vertical="center"/>
    </xf>
    <xf numFmtId="10" fontId="0" fillId="0" borderId="38" xfId="0" applyNumberFormat="1" applyBorder="1" applyAlignment="1">
      <alignment horizontal="left" vertical="center" indent="7"/>
    </xf>
    <xf numFmtId="0" fontId="0" fillId="0" borderId="32" xfId="0" applyBorder="1" applyAlignment="1">
      <alignment horizontal="left" vertical="center" indent="7"/>
    </xf>
    <xf numFmtId="0" fontId="6" fillId="4" borderId="3"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34" xfId="0" applyFont="1" applyFill="1" applyBorder="1" applyAlignment="1">
      <alignment horizontal="center" vertical="center"/>
    </xf>
    <xf numFmtId="0" fontId="1" fillId="2" borderId="35"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10" fontId="14" fillId="0" borderId="36" xfId="0" applyNumberFormat="1" applyFont="1" applyBorder="1" applyAlignment="1">
      <alignment horizontal="center" vertical="center" wrapText="1"/>
    </xf>
    <xf numFmtId="10" fontId="14" fillId="0" borderId="37" xfId="0" applyNumberFormat="1" applyFont="1" applyBorder="1" applyAlignment="1">
      <alignment horizontal="center" vertical="center" wrapText="1"/>
    </xf>
    <xf numFmtId="10" fontId="14" fillId="0" borderId="19" xfId="0" applyNumberFormat="1" applyFont="1" applyBorder="1" applyAlignment="1">
      <alignment horizontal="center" vertical="center" wrapText="1"/>
    </xf>
    <xf numFmtId="10" fontId="14" fillId="0" borderId="21" xfId="0" applyNumberFormat="1" applyFont="1" applyBorder="1" applyAlignment="1">
      <alignment horizontal="center" vertical="center" wrapText="1"/>
    </xf>
    <xf numFmtId="10" fontId="14" fillId="0" borderId="38" xfId="0" applyNumberFormat="1" applyFont="1" applyBorder="1" applyAlignment="1">
      <alignment horizontal="center" vertical="center" wrapText="1"/>
    </xf>
    <xf numFmtId="10" fontId="14" fillId="0" borderId="32" xfId="0" applyNumberFormat="1" applyFont="1" applyBorder="1" applyAlignment="1">
      <alignment horizontal="center" vertical="center" wrapText="1"/>
    </xf>
    <xf numFmtId="0" fontId="0" fillId="0" borderId="31" xfId="0" applyBorder="1" applyAlignment="1">
      <alignment horizontal="center" vertical="center"/>
    </xf>
    <xf numFmtId="10" fontId="0" fillId="0" borderId="36" xfId="0" applyNumberFormat="1" applyBorder="1" applyAlignment="1">
      <alignment horizontal="center" vertical="center" wrapText="1"/>
    </xf>
    <xf numFmtId="10" fontId="0" fillId="0" borderId="37" xfId="0" applyNumberFormat="1" applyBorder="1" applyAlignment="1">
      <alignment horizontal="center" vertical="center" wrapText="1"/>
    </xf>
    <xf numFmtId="10" fontId="0" fillId="0" borderId="19" xfId="0" applyNumberFormat="1" applyBorder="1" applyAlignment="1">
      <alignment horizontal="center" vertical="center" wrapText="1"/>
    </xf>
    <xf numFmtId="10" fontId="0" fillId="0" borderId="21" xfId="0" applyNumberFormat="1" applyBorder="1" applyAlignment="1">
      <alignment horizontal="center" vertical="center" wrapText="1"/>
    </xf>
    <xf numFmtId="10" fontId="0" fillId="0" borderId="38" xfId="0" applyNumberFormat="1" applyBorder="1" applyAlignment="1">
      <alignment horizontal="center" vertical="center" wrapText="1"/>
    </xf>
    <xf numFmtId="10" fontId="0" fillId="0" borderId="32" xfId="0" applyNumberFormat="1" applyBorder="1" applyAlignment="1">
      <alignment horizontal="center" vertical="center" wrapText="1"/>
    </xf>
    <xf numFmtId="10" fontId="0" fillId="0" borderId="36" xfId="0" applyNumberFormat="1" applyBorder="1" applyAlignment="1">
      <alignment horizontal="left" vertical="center" indent="8"/>
    </xf>
    <xf numFmtId="10" fontId="0" fillId="0" borderId="37" xfId="0" applyNumberFormat="1" applyBorder="1" applyAlignment="1">
      <alignment horizontal="left" vertical="center" indent="8"/>
    </xf>
    <xf numFmtId="0" fontId="0" fillId="0" borderId="4" xfId="0" applyBorder="1" applyAlignment="1">
      <alignment horizontal="left" vertical="center" indent="1"/>
    </xf>
    <xf numFmtId="0" fontId="0" fillId="0" borderId="42" xfId="0" applyBorder="1" applyAlignment="1">
      <alignment horizontal="left" vertical="center" indent="1"/>
    </xf>
    <xf numFmtId="0" fontId="0" fillId="0" borderId="42" xfId="0" applyBorder="1" applyAlignment="1">
      <alignment horizontal="left" vertical="center" indent="2"/>
    </xf>
    <xf numFmtId="0" fontId="0" fillId="0" borderId="41" xfId="0" applyBorder="1" applyAlignment="1">
      <alignment horizontal="left" vertical="center" indent="2"/>
    </xf>
    <xf numFmtId="0" fontId="11" fillId="0" borderId="1" xfId="0" applyFont="1" applyBorder="1" applyAlignment="1">
      <alignment horizontal="center" vertical="center"/>
    </xf>
  </cellXfs>
  <cellStyles count="5">
    <cellStyle name="Comma" xfId="3" builtinId="3"/>
    <cellStyle name="Hyperlink" xfId="4" builtinId="8"/>
    <cellStyle name="Normal" xfId="0" builtinId="0"/>
    <cellStyle name="Normal 16" xfId="2" xr:uid="{00000000-0005-0000-0000-000002000000}"/>
    <cellStyle name="Percent" xfId="1" builtinId="5"/>
  </cellStyles>
  <dxfs count="5">
    <dxf>
      <fill>
        <patternFill>
          <bgColor rgb="FFFFA3A3"/>
        </patternFill>
      </fill>
    </dxf>
    <dxf>
      <fill>
        <patternFill>
          <bgColor rgb="FFFFA3A3"/>
        </patternFill>
      </fill>
    </dxf>
    <dxf>
      <font>
        <color rgb="FF9C0006"/>
      </font>
      <fill>
        <patternFill>
          <bgColor rgb="FFFFC7CE"/>
        </patternFill>
      </fill>
    </dxf>
    <dxf>
      <font>
        <color rgb="FF9C0006"/>
      </font>
      <fill>
        <patternFill>
          <bgColor rgb="FFFFC7CE"/>
        </patternFill>
      </fill>
    </dxf>
    <dxf>
      <fill>
        <patternFill>
          <bgColor rgb="FFFFA3A3"/>
        </patternFill>
      </fill>
    </dxf>
  </dxfs>
  <tableStyles count="0" defaultTableStyle="TableStyleMedium2" defaultPivotStyle="PivotStyleLight16"/>
  <colors>
    <mruColors>
      <color rgb="FFFFA3A3"/>
      <color rgb="FFFF8B8B"/>
      <color rgb="FFFF7979"/>
      <color rgb="FFFF8585"/>
      <color rgb="FFFF655D"/>
      <color rgb="FFFB7C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556421</xdr:colOff>
      <xdr:row>40</xdr:row>
      <xdr:rowOff>11194</xdr:rowOff>
    </xdr:from>
    <xdr:to>
      <xdr:col>7</xdr:col>
      <xdr:colOff>1361472</xdr:colOff>
      <xdr:row>40</xdr:row>
      <xdr:rowOff>11906</xdr:rowOff>
    </xdr:to>
    <xdr:cxnSp macro="">
      <xdr:nvCxnSpPr>
        <xdr:cNvPr id="2" name="Straight Connector 1">
          <a:extLst>
            <a:ext uri="{FF2B5EF4-FFF2-40B4-BE49-F238E27FC236}">
              <a16:creationId xmlns:a16="http://schemas.microsoft.com/office/drawing/2014/main" id="{98944EFD-43DE-41EA-93DE-99A6092294B3}"/>
            </a:ext>
          </a:extLst>
        </xdr:cNvPr>
        <xdr:cNvCxnSpPr/>
      </xdr:nvCxnSpPr>
      <xdr:spPr>
        <a:xfrm flipV="1">
          <a:off x="7509671" y="12274632"/>
          <a:ext cx="2805301" cy="712"/>
        </a:xfrm>
        <a:prstGeom prst="line">
          <a:avLst/>
        </a:prstGeom>
        <a:ln w="19050"/>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379490</xdr:colOff>
      <xdr:row>48</xdr:row>
      <xdr:rowOff>4537</xdr:rowOff>
    </xdr:from>
    <xdr:to>
      <xdr:col>7</xdr:col>
      <xdr:colOff>1575408</xdr:colOff>
      <xdr:row>48</xdr:row>
      <xdr:rowOff>4538</xdr:rowOff>
    </xdr:to>
    <xdr:cxnSp macro="">
      <xdr:nvCxnSpPr>
        <xdr:cNvPr id="2" name="Straight Connector 1">
          <a:extLst>
            <a:ext uri="{FF2B5EF4-FFF2-40B4-BE49-F238E27FC236}">
              <a16:creationId xmlns:a16="http://schemas.microsoft.com/office/drawing/2014/main" id="{B40012F6-D4DB-4D94-ADED-2FCAEE4B9D7C}"/>
            </a:ext>
          </a:extLst>
        </xdr:cNvPr>
        <xdr:cNvCxnSpPr/>
      </xdr:nvCxnSpPr>
      <xdr:spPr>
        <a:xfrm flipV="1">
          <a:off x="6557133" y="13012966"/>
          <a:ext cx="3119061" cy="1"/>
        </a:xfrm>
        <a:prstGeom prst="line">
          <a:avLst/>
        </a:prstGeom>
        <a:ln w="19050"/>
      </xdr:spPr>
      <xdr:style>
        <a:lnRef idx="2">
          <a:schemeClr val="dk1"/>
        </a:lnRef>
        <a:fillRef idx="0">
          <a:schemeClr val="dk1"/>
        </a:fillRef>
        <a:effectRef idx="1">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440886</xdr:colOff>
      <xdr:row>30</xdr:row>
      <xdr:rowOff>10602</xdr:rowOff>
    </xdr:from>
    <xdr:to>
      <xdr:col>6</xdr:col>
      <xdr:colOff>4761</xdr:colOff>
      <xdr:row>30</xdr:row>
      <xdr:rowOff>11906</xdr:rowOff>
    </xdr:to>
    <xdr:cxnSp macro="">
      <xdr:nvCxnSpPr>
        <xdr:cNvPr id="2" name="Straight Connector 1">
          <a:extLst>
            <a:ext uri="{FF2B5EF4-FFF2-40B4-BE49-F238E27FC236}">
              <a16:creationId xmlns:a16="http://schemas.microsoft.com/office/drawing/2014/main" id="{8A455B96-1567-4700-A6CE-D08DB75BCB40}"/>
            </a:ext>
          </a:extLst>
        </xdr:cNvPr>
        <xdr:cNvCxnSpPr/>
      </xdr:nvCxnSpPr>
      <xdr:spPr>
        <a:xfrm>
          <a:off x="8096605" y="8535477"/>
          <a:ext cx="1564125" cy="1304"/>
        </a:xfrm>
        <a:prstGeom prst="line">
          <a:avLst/>
        </a:prstGeom>
        <a:ln w="19050"/>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92028</xdr:colOff>
      <xdr:row>29</xdr:row>
      <xdr:rowOff>128841</xdr:rowOff>
    </xdr:from>
    <xdr:to>
      <xdr:col>6</xdr:col>
      <xdr:colOff>717826</xdr:colOff>
      <xdr:row>30</xdr:row>
      <xdr:rowOff>92030</xdr:rowOff>
    </xdr:to>
    <xdr:sp macro="" textlink="">
      <xdr:nvSpPr>
        <xdr:cNvPr id="3" name="TextBox 2">
          <a:extLst>
            <a:ext uri="{FF2B5EF4-FFF2-40B4-BE49-F238E27FC236}">
              <a16:creationId xmlns:a16="http://schemas.microsoft.com/office/drawing/2014/main" id="{2EE15099-7C5F-02F0-D976-CAF00B4F8CC9}"/>
            </a:ext>
          </a:extLst>
        </xdr:cNvPr>
        <xdr:cNvSpPr txBox="1"/>
      </xdr:nvSpPr>
      <xdr:spPr>
        <a:xfrm>
          <a:off x="9101666" y="9377754"/>
          <a:ext cx="625798" cy="220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Calibri" panose="020F0502020204030204" pitchFamily="34" charset="0"/>
              <a:cs typeface="Calibri" panose="020F0502020204030204" pitchFamily="34" charset="0"/>
            </a:rPr>
            <a:t>x 100%</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136525</xdr:colOff>
      <xdr:row>18</xdr:row>
      <xdr:rowOff>14288</xdr:rowOff>
    </xdr:from>
    <xdr:to>
      <xdr:col>3</xdr:col>
      <xdr:colOff>3121025</xdr:colOff>
      <xdr:row>18</xdr:row>
      <xdr:rowOff>14288</xdr:rowOff>
    </xdr:to>
    <xdr:cxnSp macro="">
      <xdr:nvCxnSpPr>
        <xdr:cNvPr id="3" name="Straight Connector 2">
          <a:extLst>
            <a:ext uri="{FF2B5EF4-FFF2-40B4-BE49-F238E27FC236}">
              <a16:creationId xmlns:a16="http://schemas.microsoft.com/office/drawing/2014/main" id="{C498A07F-28FE-4F75-B8D6-42CACCDDCC2B}"/>
            </a:ext>
          </a:extLst>
        </xdr:cNvPr>
        <xdr:cNvCxnSpPr/>
      </xdr:nvCxnSpPr>
      <xdr:spPr>
        <a:xfrm>
          <a:off x="2994025" y="4006851"/>
          <a:ext cx="3254375" cy="0"/>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xdr:from>
      <xdr:col>2</xdr:col>
      <xdr:colOff>136525</xdr:colOff>
      <xdr:row>21</xdr:row>
      <xdr:rowOff>546100</xdr:rowOff>
    </xdr:from>
    <xdr:to>
      <xdr:col>3</xdr:col>
      <xdr:colOff>3121025</xdr:colOff>
      <xdr:row>21</xdr:row>
      <xdr:rowOff>546100</xdr:rowOff>
    </xdr:to>
    <xdr:cxnSp macro="">
      <xdr:nvCxnSpPr>
        <xdr:cNvPr id="6" name="Straight Connector 5">
          <a:extLst>
            <a:ext uri="{FF2B5EF4-FFF2-40B4-BE49-F238E27FC236}">
              <a16:creationId xmlns:a16="http://schemas.microsoft.com/office/drawing/2014/main" id="{32920E00-EA11-4331-BEC9-22BC5B6F432C}"/>
            </a:ext>
          </a:extLst>
        </xdr:cNvPr>
        <xdr:cNvCxnSpPr/>
      </xdr:nvCxnSpPr>
      <xdr:spPr>
        <a:xfrm>
          <a:off x="2994025" y="3990975"/>
          <a:ext cx="3254375" cy="0"/>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297929</xdr:colOff>
      <xdr:row>25</xdr:row>
      <xdr:rowOff>7938</xdr:rowOff>
    </xdr:from>
    <xdr:to>
      <xdr:col>3</xdr:col>
      <xdr:colOff>1690696</xdr:colOff>
      <xdr:row>25</xdr:row>
      <xdr:rowOff>14288</xdr:rowOff>
    </xdr:to>
    <xdr:cxnSp macro="">
      <xdr:nvCxnSpPr>
        <xdr:cNvPr id="8" name="Straight Connector 7">
          <a:extLst>
            <a:ext uri="{FF2B5EF4-FFF2-40B4-BE49-F238E27FC236}">
              <a16:creationId xmlns:a16="http://schemas.microsoft.com/office/drawing/2014/main" id="{22E936A8-499B-4019-A49D-F19615B94BC1}"/>
            </a:ext>
          </a:extLst>
        </xdr:cNvPr>
        <xdr:cNvCxnSpPr/>
      </xdr:nvCxnSpPr>
      <xdr:spPr>
        <a:xfrm flipV="1">
          <a:off x="3425304" y="5992813"/>
          <a:ext cx="1392767" cy="6350"/>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3</xdr:col>
      <xdr:colOff>2143125</xdr:colOff>
      <xdr:row>24</xdr:row>
      <xdr:rowOff>225426</xdr:rowOff>
    </xdr:from>
    <xdr:to>
      <xdr:col>3</xdr:col>
      <xdr:colOff>2543847</xdr:colOff>
      <xdr:row>25</xdr:row>
      <xdr:rowOff>103189</xdr:rowOff>
    </xdr:to>
    <xdr:pic>
      <xdr:nvPicPr>
        <xdr:cNvPr id="10" name="Picture 9">
          <a:extLst>
            <a:ext uri="{FF2B5EF4-FFF2-40B4-BE49-F238E27FC236}">
              <a16:creationId xmlns:a16="http://schemas.microsoft.com/office/drawing/2014/main" id="{792AE94B-6FF6-4AF6-A607-A04DB116F18E}"/>
            </a:ext>
          </a:extLst>
        </xdr:cNvPr>
        <xdr:cNvPicPr>
          <a:picLocks noChangeAspect="1"/>
        </xdr:cNvPicPr>
      </xdr:nvPicPr>
      <xdr:blipFill>
        <a:blip xmlns:r="http://schemas.openxmlformats.org/officeDocument/2006/relationships" r:embed="rId1"/>
        <a:stretch>
          <a:fillRect/>
        </a:stretch>
      </xdr:blipFill>
      <xdr:spPr>
        <a:xfrm>
          <a:off x="5270500" y="5718176"/>
          <a:ext cx="403897" cy="214313"/>
        </a:xfrm>
        <a:prstGeom prst="rect">
          <a:avLst/>
        </a:prstGeom>
      </xdr:spPr>
    </xdr:pic>
    <xdr:clientData/>
  </xdr:twoCellAnchor>
  <xdr:twoCellAnchor>
    <xdr:from>
      <xdr:col>6</xdr:col>
      <xdr:colOff>155058</xdr:colOff>
      <xdr:row>17</xdr:row>
      <xdr:rowOff>165101</xdr:rowOff>
    </xdr:from>
    <xdr:to>
      <xdr:col>6</xdr:col>
      <xdr:colOff>1277941</xdr:colOff>
      <xdr:row>18</xdr:row>
      <xdr:rowOff>0</xdr:rowOff>
    </xdr:to>
    <xdr:cxnSp macro="">
      <xdr:nvCxnSpPr>
        <xdr:cNvPr id="15" name="Straight Connector 14">
          <a:extLst>
            <a:ext uri="{FF2B5EF4-FFF2-40B4-BE49-F238E27FC236}">
              <a16:creationId xmlns:a16="http://schemas.microsoft.com/office/drawing/2014/main" id="{B63BDBC2-A5EE-4992-95F4-BBFB34A0437D}"/>
            </a:ext>
          </a:extLst>
        </xdr:cNvPr>
        <xdr:cNvCxnSpPr/>
      </xdr:nvCxnSpPr>
      <xdr:spPr>
        <a:xfrm>
          <a:off x="13815496" y="3990976"/>
          <a:ext cx="1122883" cy="1587"/>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6</xdr:col>
      <xdr:colOff>1416050</xdr:colOff>
      <xdr:row>17</xdr:row>
      <xdr:rowOff>38101</xdr:rowOff>
    </xdr:from>
    <xdr:to>
      <xdr:col>6</xdr:col>
      <xdr:colOff>1816772</xdr:colOff>
      <xdr:row>18</xdr:row>
      <xdr:rowOff>82551</xdr:rowOff>
    </xdr:to>
    <xdr:pic>
      <xdr:nvPicPr>
        <xdr:cNvPr id="17" name="Picture 16">
          <a:extLst>
            <a:ext uri="{FF2B5EF4-FFF2-40B4-BE49-F238E27FC236}">
              <a16:creationId xmlns:a16="http://schemas.microsoft.com/office/drawing/2014/main" id="{7DBE13A3-BA2D-4A55-B5BB-4A7F97DCBED4}"/>
            </a:ext>
          </a:extLst>
        </xdr:cNvPr>
        <xdr:cNvPicPr>
          <a:picLocks noChangeAspect="1"/>
        </xdr:cNvPicPr>
      </xdr:nvPicPr>
      <xdr:blipFill>
        <a:blip xmlns:r="http://schemas.openxmlformats.org/officeDocument/2006/relationships" r:embed="rId1"/>
        <a:stretch>
          <a:fillRect/>
        </a:stretch>
      </xdr:blipFill>
      <xdr:spPr>
        <a:xfrm>
          <a:off x="15076488" y="3863976"/>
          <a:ext cx="403897" cy="214313"/>
        </a:xfrm>
        <a:prstGeom prst="rect">
          <a:avLst/>
        </a:prstGeom>
      </xdr:spPr>
    </xdr:pic>
    <xdr:clientData/>
  </xdr:twoCellAnchor>
  <xdr:twoCellAnchor>
    <xdr:from>
      <xdr:col>6</xdr:col>
      <xdr:colOff>147120</xdr:colOff>
      <xdr:row>21</xdr:row>
      <xdr:rowOff>165101</xdr:rowOff>
    </xdr:from>
    <xdr:to>
      <xdr:col>6</xdr:col>
      <xdr:colOff>1270003</xdr:colOff>
      <xdr:row>22</xdr:row>
      <xdr:rowOff>0</xdr:rowOff>
    </xdr:to>
    <xdr:cxnSp macro="">
      <xdr:nvCxnSpPr>
        <xdr:cNvPr id="18" name="Straight Connector 17">
          <a:extLst>
            <a:ext uri="{FF2B5EF4-FFF2-40B4-BE49-F238E27FC236}">
              <a16:creationId xmlns:a16="http://schemas.microsoft.com/office/drawing/2014/main" id="{A56B78DE-B2C5-499A-819B-F4B8A9091D0A}"/>
            </a:ext>
          </a:extLst>
        </xdr:cNvPr>
        <xdr:cNvCxnSpPr/>
      </xdr:nvCxnSpPr>
      <xdr:spPr>
        <a:xfrm>
          <a:off x="13807558" y="4991101"/>
          <a:ext cx="1122883" cy="1587"/>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oneCellAnchor>
    <xdr:from>
      <xdr:col>6</xdr:col>
      <xdr:colOff>1416050</xdr:colOff>
      <xdr:row>21</xdr:row>
      <xdr:rowOff>38101</xdr:rowOff>
    </xdr:from>
    <xdr:ext cx="403897" cy="214313"/>
    <xdr:pic>
      <xdr:nvPicPr>
        <xdr:cNvPr id="19" name="Picture 18">
          <a:extLst>
            <a:ext uri="{FF2B5EF4-FFF2-40B4-BE49-F238E27FC236}">
              <a16:creationId xmlns:a16="http://schemas.microsoft.com/office/drawing/2014/main" id="{8072F55A-89D9-4763-9FC8-1F48B1F5CDC8}"/>
            </a:ext>
          </a:extLst>
        </xdr:cNvPr>
        <xdr:cNvPicPr>
          <a:picLocks noChangeAspect="1"/>
        </xdr:cNvPicPr>
      </xdr:nvPicPr>
      <xdr:blipFill>
        <a:blip xmlns:r="http://schemas.openxmlformats.org/officeDocument/2006/relationships" r:embed="rId1"/>
        <a:stretch>
          <a:fillRect/>
        </a:stretch>
      </xdr:blipFill>
      <xdr:spPr>
        <a:xfrm>
          <a:off x="15076488" y="3863976"/>
          <a:ext cx="403897" cy="214313"/>
        </a:xfrm>
        <a:prstGeom prst="rect">
          <a:avLst/>
        </a:prstGeom>
      </xdr:spPr>
    </xdr:pic>
    <xdr:clientData/>
  </xdr:oneCellAnchor>
  <xdr:twoCellAnchor>
    <xdr:from>
      <xdr:col>6</xdr:col>
      <xdr:colOff>474148</xdr:colOff>
      <xdr:row>25</xdr:row>
      <xdr:rowOff>7938</xdr:rowOff>
    </xdr:from>
    <xdr:to>
      <xdr:col>6</xdr:col>
      <xdr:colOff>920756</xdr:colOff>
      <xdr:row>25</xdr:row>
      <xdr:rowOff>7939</xdr:rowOff>
    </xdr:to>
    <xdr:cxnSp macro="">
      <xdr:nvCxnSpPr>
        <xdr:cNvPr id="22" name="Straight Connector 21">
          <a:extLst>
            <a:ext uri="{FF2B5EF4-FFF2-40B4-BE49-F238E27FC236}">
              <a16:creationId xmlns:a16="http://schemas.microsoft.com/office/drawing/2014/main" id="{F5652629-3379-4E03-AAB3-0A02ECC67663}"/>
            </a:ext>
          </a:extLst>
        </xdr:cNvPr>
        <xdr:cNvCxnSpPr/>
      </xdr:nvCxnSpPr>
      <xdr:spPr>
        <a:xfrm flipV="1">
          <a:off x="14134586" y="5834063"/>
          <a:ext cx="446608" cy="1"/>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oneCellAnchor>
    <xdr:from>
      <xdr:col>6</xdr:col>
      <xdr:colOff>1155700</xdr:colOff>
      <xdr:row>24</xdr:row>
      <xdr:rowOff>214314</xdr:rowOff>
    </xdr:from>
    <xdr:ext cx="403897" cy="214313"/>
    <xdr:pic>
      <xdr:nvPicPr>
        <xdr:cNvPr id="24" name="Picture 23">
          <a:extLst>
            <a:ext uri="{FF2B5EF4-FFF2-40B4-BE49-F238E27FC236}">
              <a16:creationId xmlns:a16="http://schemas.microsoft.com/office/drawing/2014/main" id="{0F21D263-D34D-4D8A-AD98-19E88DFE0406}"/>
            </a:ext>
          </a:extLst>
        </xdr:cNvPr>
        <xdr:cNvPicPr>
          <a:picLocks noChangeAspect="1"/>
        </xdr:cNvPicPr>
      </xdr:nvPicPr>
      <xdr:blipFill>
        <a:blip xmlns:r="http://schemas.openxmlformats.org/officeDocument/2006/relationships" r:embed="rId1"/>
        <a:stretch>
          <a:fillRect/>
        </a:stretch>
      </xdr:blipFill>
      <xdr:spPr>
        <a:xfrm>
          <a:off x="14816138" y="5707064"/>
          <a:ext cx="403897" cy="21431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zli\Documents\Lynn\DPS\AY2025\0219_AY2024_99_DPS_1.00.xlsx" TargetMode="External"/><Relationship Id="rId1" Type="http://schemas.openxmlformats.org/officeDocument/2006/relationships/externalLinkPath" Target="https://ras2portal/Users/mazli/Documents/Lynn/DPS/AY2025/0219_AY2024_99_DPS_1.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structions"/>
      <sheetName val="Summary Page"/>
      <sheetName val="A. FTAC"/>
      <sheetName val="B. NIAC"/>
      <sheetName val="C. CCF"/>
      <sheetName val="Raw"/>
      <sheetName val="Lookup"/>
      <sheetName val="Sheet1"/>
      <sheetName val="Working File"/>
    </sheetNames>
    <sheetDataSet>
      <sheetData sheetId="0" refreshError="1"/>
      <sheetData sheetId="1" refreshError="1"/>
      <sheetData sheetId="2" refreshError="1"/>
      <sheetData sheetId="3" refreshError="1"/>
      <sheetData sheetId="4" refreshError="1"/>
      <sheetData sheetId="5" refreshError="1"/>
      <sheetData sheetId="6">
        <row r="10">
          <cell r="A10" t="str">
            <v>AFFIN BANK BERHAD</v>
          </cell>
          <cell r="B10" t="str">
            <v>0232</v>
          </cell>
        </row>
        <row r="11">
          <cell r="A11" t="str">
            <v>AFFIN ISLAMIC BANK BERHAD</v>
          </cell>
          <cell r="B11" t="str">
            <v>0347</v>
          </cell>
        </row>
        <row r="12">
          <cell r="A12" t="str">
            <v>AL RAJHI BANKING &amp; INVESTMENT CORPORATION (MALAYSIA) BERHAD</v>
          </cell>
          <cell r="B12" t="str">
            <v>0350</v>
          </cell>
        </row>
        <row r="13">
          <cell r="A13" t="str">
            <v>ALLIANCE BANK MALAYSIA BERHAD</v>
          </cell>
          <cell r="B13" t="str">
            <v>0212</v>
          </cell>
        </row>
        <row r="14">
          <cell r="A14" t="str">
            <v>ALLIANCE ISLAMIC BANK BERHAD</v>
          </cell>
          <cell r="B14" t="str">
            <v>0353</v>
          </cell>
        </row>
        <row r="15">
          <cell r="A15" t="str">
            <v>AMBANK (M) BERHAD</v>
          </cell>
          <cell r="B15" t="str">
            <v>0208</v>
          </cell>
        </row>
        <row r="16">
          <cell r="A16" t="str">
            <v>AMBANK ISLAMIC BERHAD</v>
          </cell>
          <cell r="B16" t="str">
            <v>0349</v>
          </cell>
        </row>
        <row r="17">
          <cell r="A17" t="str">
            <v>BANGKOK BANK BERHAD</v>
          </cell>
          <cell r="B17" t="str">
            <v>0204</v>
          </cell>
        </row>
        <row r="18">
          <cell r="A18" t="str">
            <v>BANK ISLAM MALAYSIA BERHAD</v>
          </cell>
          <cell r="B18" t="str">
            <v>0340</v>
          </cell>
        </row>
        <row r="19">
          <cell r="A19" t="str">
            <v>BANK MUAMALAT MALAYSIA BERHAD</v>
          </cell>
          <cell r="B19" t="str">
            <v>0341</v>
          </cell>
        </row>
        <row r="20">
          <cell r="A20" t="str">
            <v>BANK OF AMERICA MALAYSIA BERHAD</v>
          </cell>
          <cell r="B20" t="str">
            <v>0207</v>
          </cell>
        </row>
        <row r="21">
          <cell r="A21" t="str">
            <v>BANK OF CHINA (MALAYSIA) BERHAD</v>
          </cell>
          <cell r="B21" t="str">
            <v>0242</v>
          </cell>
        </row>
        <row r="22">
          <cell r="A22" t="str">
            <v>BNP PARIBAS MALAYSIA BERHAD</v>
          </cell>
          <cell r="B22" t="str">
            <v>0263</v>
          </cell>
        </row>
        <row r="23">
          <cell r="A23" t="str">
            <v>CHINA CONSTRUCTION BANK (MALAYSIA) BERHAD</v>
          </cell>
          <cell r="B23" t="str">
            <v>0265</v>
          </cell>
        </row>
        <row r="24">
          <cell r="A24" t="str">
            <v>CIMB BANK BERHAD</v>
          </cell>
          <cell r="B24" t="str">
            <v>0235</v>
          </cell>
        </row>
        <row r="25">
          <cell r="A25" t="str">
            <v>CIMB ISLAMIC BANK BERHAD</v>
          </cell>
          <cell r="B25" t="str">
            <v>0344</v>
          </cell>
        </row>
        <row r="26">
          <cell r="A26" t="str">
            <v>CITIBANK BERHAD</v>
          </cell>
          <cell r="B26" t="str">
            <v>0217</v>
          </cell>
        </row>
        <row r="27">
          <cell r="A27" t="str">
            <v>DEUTSCHE BANK (MALAYSIA) BERHAD</v>
          </cell>
          <cell r="B27" t="str">
            <v>0219</v>
          </cell>
        </row>
        <row r="28">
          <cell r="A28" t="str">
            <v>HONG LEONG BANK BERHAD</v>
          </cell>
          <cell r="B28" t="str">
            <v>0224</v>
          </cell>
        </row>
        <row r="29">
          <cell r="A29" t="str">
            <v>HONG LEONG ISLAMIC BANK BERHAD</v>
          </cell>
          <cell r="B29" t="str">
            <v>0345</v>
          </cell>
        </row>
        <row r="30">
          <cell r="A30" t="str">
            <v>HSBC AMANAH MALAYSIA BERHAD</v>
          </cell>
          <cell r="B30" t="str">
            <v>0356</v>
          </cell>
        </row>
        <row r="31">
          <cell r="A31" t="str">
            <v>HSBC BANK MALAYSIA BERHAD</v>
          </cell>
          <cell r="B31" t="str">
            <v>0222</v>
          </cell>
        </row>
        <row r="32">
          <cell r="A32" t="str">
            <v>INDIA INTERNATIONAL BANK (MALAYSIA) BERHAD</v>
          </cell>
          <cell r="B32" t="str">
            <v>0260</v>
          </cell>
        </row>
        <row r="33">
          <cell r="A33" t="str">
            <v>INDUSTRIAL AND COMMERCIAL BANK OF CHINA (MALAYSIA) BERHAD</v>
          </cell>
          <cell r="B33" t="str">
            <v>0259</v>
          </cell>
        </row>
        <row r="34">
          <cell r="A34" t="str">
            <v>J.P. MORGAN CHASE BANK BERHAD</v>
          </cell>
          <cell r="B34" t="str">
            <v>0215</v>
          </cell>
        </row>
        <row r="35">
          <cell r="A35" t="str">
            <v>KUWAIT FINANCE HOUSE (MALAYSIA) BERHAD</v>
          </cell>
          <cell r="B35" t="str">
            <v>0346</v>
          </cell>
        </row>
        <row r="36">
          <cell r="A36" t="str">
            <v>MALAYAN BANKING BERHAD</v>
          </cell>
          <cell r="B36" t="str">
            <v>0227</v>
          </cell>
        </row>
        <row r="37">
          <cell r="A37" t="str">
            <v>MAYBANK ISLAMIC BERHAD</v>
          </cell>
          <cell r="B37" t="str">
            <v>0354</v>
          </cell>
        </row>
        <row r="38">
          <cell r="A38" t="str">
            <v>MBSB BANK BERHAD</v>
          </cell>
          <cell r="B38" t="str">
            <v>0352</v>
          </cell>
        </row>
        <row r="39">
          <cell r="A39" t="str">
            <v>MIZUHO BANK (MALAYSIA) BERHAD</v>
          </cell>
          <cell r="B39" t="str">
            <v>0261</v>
          </cell>
        </row>
        <row r="40">
          <cell r="A40" t="str">
            <v>MUFG BANK (MALAYSIA) BERHAD</v>
          </cell>
          <cell r="B40" t="str">
            <v>0210</v>
          </cell>
        </row>
        <row r="41">
          <cell r="A41" t="str">
            <v>OCBC AL-AMIN BANK BERHAD</v>
          </cell>
          <cell r="B41" t="str">
            <v>0357</v>
          </cell>
        </row>
        <row r="42">
          <cell r="A42" t="str">
            <v>OCBC BANK (MALAYSIA) BERHAD</v>
          </cell>
          <cell r="B42" t="str">
            <v>0229</v>
          </cell>
        </row>
        <row r="43">
          <cell r="A43" t="str">
            <v>PUBLIC BANK BERHAD</v>
          </cell>
          <cell r="B43" t="str">
            <v>0233</v>
          </cell>
        </row>
        <row r="44">
          <cell r="A44" t="str">
            <v>PUBLIC ISLAMIC BANK BERHAD</v>
          </cell>
          <cell r="B44" t="str">
            <v>0351</v>
          </cell>
        </row>
        <row r="45">
          <cell r="A45" t="str">
            <v>RHB BANK BERHAD</v>
          </cell>
          <cell r="B45" t="str">
            <v>0218</v>
          </cell>
        </row>
        <row r="46">
          <cell r="A46" t="str">
            <v>RHB ISLAMIC BANK BERHAD</v>
          </cell>
          <cell r="B46" t="str">
            <v>0343</v>
          </cell>
        </row>
        <row r="47">
          <cell r="A47" t="str">
            <v>STANDARD CHARTERED BANK MALAYSIA BERHAD</v>
          </cell>
          <cell r="B47" t="str">
            <v>0214</v>
          </cell>
        </row>
        <row r="48">
          <cell r="A48" t="str">
            <v>STANDARD CHARTERED SAADIQ BERHAD</v>
          </cell>
          <cell r="B48" t="str">
            <v>0358</v>
          </cell>
        </row>
        <row r="49">
          <cell r="A49" t="str">
            <v>SUMITOMO MITSUI BANKING CORPORATION MALAYSIA BERHAD</v>
          </cell>
          <cell r="B49" t="str">
            <v>0262</v>
          </cell>
        </row>
        <row r="50">
          <cell r="A50" t="str">
            <v>THE BANK OF NOVA SCOTIA BERHAD</v>
          </cell>
          <cell r="B50" t="str">
            <v>0209</v>
          </cell>
        </row>
        <row r="51">
          <cell r="A51" t="str">
            <v>UNITED OVERSEAS BANK (MALAYSIA) BHD.</v>
          </cell>
          <cell r="B51" t="str">
            <v>0226</v>
          </cell>
        </row>
        <row r="58">
          <cell r="G58" t="str">
            <v>Annual financial statements</v>
          </cell>
        </row>
        <row r="59">
          <cell r="G59" t="str">
            <v>Interim financial statements</v>
          </cell>
        </row>
        <row r="60">
          <cell r="G60" t="str">
            <v>Management accounts</v>
          </cell>
        </row>
        <row r="61">
          <cell r="G61" t="str">
            <v>Internal records</v>
          </cell>
        </row>
      </sheetData>
      <sheetData sheetId="7" refreshError="1"/>
      <sheetData sheetId="8"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B1:I33"/>
  <sheetViews>
    <sheetView showGridLines="0" tabSelected="1" view="pageBreakPreview" zoomScale="80" zoomScaleNormal="80" zoomScaleSheetLayoutView="80" workbookViewId="0">
      <selection activeCell="E5" sqref="E5"/>
    </sheetView>
  </sheetViews>
  <sheetFormatPr defaultColWidth="8.81640625" defaultRowHeight="14.5" x14ac:dyDescent="0.35"/>
  <cols>
    <col min="1" max="2" width="3.54296875" style="1" customWidth="1"/>
    <col min="3" max="3" width="36.1796875" style="1" customWidth="1"/>
    <col min="4" max="4" width="6.1796875" style="1" customWidth="1"/>
    <col min="5" max="5" width="61.81640625" style="1" customWidth="1"/>
    <col min="6" max="8" width="8.81640625" style="1"/>
    <col min="9" max="9" width="8.81640625" style="1" hidden="1" customWidth="1"/>
    <col min="10" max="16384" width="8.81640625" style="1"/>
  </cols>
  <sheetData>
    <row r="1" spans="2:9" x14ac:dyDescent="0.35">
      <c r="E1" s="253" t="s">
        <v>435</v>
      </c>
    </row>
    <row r="2" spans="2:9" ht="21" x14ac:dyDescent="0.35">
      <c r="B2" s="260" t="s">
        <v>0</v>
      </c>
      <c r="C2" s="260"/>
      <c r="D2" s="260"/>
      <c r="E2" s="260"/>
    </row>
    <row r="3" spans="2:9" s="36" customFormat="1" ht="18.5" x14ac:dyDescent="0.35">
      <c r="B3" s="261" t="s">
        <v>1</v>
      </c>
      <c r="C3" s="261"/>
      <c r="D3" s="261"/>
      <c r="E3" s="261"/>
    </row>
    <row r="5" spans="2:9" x14ac:dyDescent="0.35">
      <c r="B5" s="4" t="s">
        <v>2</v>
      </c>
      <c r="C5" s="4"/>
      <c r="D5" s="6" t="s">
        <v>3</v>
      </c>
      <c r="E5" s="91"/>
      <c r="I5" s="1" t="e">
        <f>INDEX(FICode,MATCH(E5,FIName,FALSE),1)</f>
        <v>#N/A</v>
      </c>
    </row>
    <row r="6" spans="2:9" hidden="1" x14ac:dyDescent="0.35">
      <c r="B6" s="4" t="s">
        <v>4</v>
      </c>
      <c r="C6" s="4"/>
      <c r="D6" s="6" t="s">
        <v>3</v>
      </c>
      <c r="E6" s="91"/>
      <c r="I6" s="1">
        <f>IF(E6="Conventional",1,IF(E6="Islamic",2,))</f>
        <v>0</v>
      </c>
    </row>
    <row r="7" spans="2:9" x14ac:dyDescent="0.35">
      <c r="B7" s="4" t="s">
        <v>5</v>
      </c>
      <c r="C7" s="4"/>
      <c r="D7" s="6" t="s">
        <v>3</v>
      </c>
      <c r="E7" s="92"/>
      <c r="G7" s="39"/>
      <c r="I7" s="1" t="str">
        <f>RIGHT(E7,4)</f>
        <v/>
      </c>
    </row>
    <row r="8" spans="2:9" x14ac:dyDescent="0.35">
      <c r="B8" s="4" t="s">
        <v>6</v>
      </c>
      <c r="C8" s="4"/>
      <c r="D8" s="6" t="s">
        <v>3</v>
      </c>
      <c r="E8" s="98" t="str">
        <f>IFERROR(CONCATENATE("31 December ",I7-1),"")</f>
        <v/>
      </c>
      <c r="F8" s="37"/>
    </row>
    <row r="9" spans="2:9" x14ac:dyDescent="0.35">
      <c r="B9" s="4"/>
      <c r="C9" s="4"/>
      <c r="D9" s="6"/>
      <c r="E9" s="21"/>
      <c r="F9" s="21"/>
    </row>
    <row r="10" spans="2:9" x14ac:dyDescent="0.35">
      <c r="B10" s="4" t="s">
        <v>7</v>
      </c>
      <c r="C10" s="4"/>
      <c r="D10" s="6"/>
      <c r="E10" s="21"/>
      <c r="F10" s="21"/>
    </row>
    <row r="11" spans="2:9" x14ac:dyDescent="0.35">
      <c r="B11" s="250" t="s">
        <v>8</v>
      </c>
      <c r="C11" s="4"/>
      <c r="D11" s="6" t="s">
        <v>3</v>
      </c>
      <c r="E11" s="92"/>
      <c r="F11" s="21"/>
    </row>
    <row r="12" spans="2:9" x14ac:dyDescent="0.35">
      <c r="B12" s="249"/>
      <c r="C12" s="250" t="s">
        <v>9</v>
      </c>
      <c r="D12" s="6" t="s">
        <v>3</v>
      </c>
      <c r="E12" s="92"/>
      <c r="F12" s="21"/>
    </row>
    <row r="13" spans="2:9" x14ac:dyDescent="0.35">
      <c r="B13" s="4"/>
      <c r="C13" s="4" t="s">
        <v>10</v>
      </c>
      <c r="D13" s="6" t="s">
        <v>3</v>
      </c>
      <c r="E13" s="92"/>
      <c r="F13" s="21"/>
    </row>
    <row r="14" spans="2:9" x14ac:dyDescent="0.35">
      <c r="B14" s="4"/>
      <c r="C14" s="4" t="s">
        <v>11</v>
      </c>
      <c r="D14" s="6" t="s">
        <v>3</v>
      </c>
      <c r="E14" s="182"/>
      <c r="F14" s="21"/>
    </row>
    <row r="15" spans="2:9" x14ac:dyDescent="0.35">
      <c r="B15" s="4"/>
      <c r="C15" s="4"/>
      <c r="D15" s="6"/>
      <c r="E15" s="21"/>
      <c r="F15" s="21"/>
    </row>
    <row r="16" spans="2:9" x14ac:dyDescent="0.35">
      <c r="B16" s="4" t="s">
        <v>12</v>
      </c>
      <c r="C16" s="4"/>
      <c r="D16" s="6" t="s">
        <v>3</v>
      </c>
      <c r="E16" s="92"/>
      <c r="F16" s="21"/>
    </row>
    <row r="17" spans="2:8" x14ac:dyDescent="0.35">
      <c r="B17" s="4"/>
      <c r="C17" s="250" t="s">
        <v>9</v>
      </c>
      <c r="D17" s="6" t="s">
        <v>3</v>
      </c>
      <c r="E17" s="92"/>
      <c r="F17" s="21"/>
    </row>
    <row r="18" spans="2:8" x14ac:dyDescent="0.35">
      <c r="B18" s="4"/>
      <c r="C18" s="4" t="s">
        <v>10</v>
      </c>
      <c r="D18" s="6" t="s">
        <v>3</v>
      </c>
      <c r="E18" s="92"/>
      <c r="F18" s="21"/>
    </row>
    <row r="19" spans="2:8" x14ac:dyDescent="0.35">
      <c r="B19" s="4"/>
      <c r="C19" s="4" t="s">
        <v>11</v>
      </c>
      <c r="D19" s="6" t="s">
        <v>3</v>
      </c>
      <c r="E19" s="92"/>
      <c r="F19" s="21"/>
    </row>
    <row r="20" spans="2:8" x14ac:dyDescent="0.35">
      <c r="D20" s="4"/>
      <c r="E20" s="4"/>
      <c r="F20" s="6"/>
      <c r="G20" s="21"/>
      <c r="H20" s="21"/>
    </row>
    <row r="21" spans="2:8" x14ac:dyDescent="0.35">
      <c r="B21" s="1" t="s">
        <v>13</v>
      </c>
    </row>
    <row r="23" spans="2:8" x14ac:dyDescent="0.35">
      <c r="B23" s="2" t="s">
        <v>14</v>
      </c>
      <c r="C23" s="262" t="s">
        <v>15</v>
      </c>
      <c r="D23" s="262"/>
      <c r="E23" s="262"/>
    </row>
    <row r="24" spans="2:8" x14ac:dyDescent="0.35">
      <c r="B24" s="255" t="s">
        <v>16</v>
      </c>
      <c r="C24" s="255"/>
      <c r="D24" s="255"/>
      <c r="E24" s="255"/>
    </row>
    <row r="25" spans="2:8" ht="52" customHeight="1" x14ac:dyDescent="0.35">
      <c r="B25" s="13">
        <v>1</v>
      </c>
      <c r="C25" s="256" t="s">
        <v>17</v>
      </c>
      <c r="D25" s="256"/>
      <c r="E25" s="256"/>
    </row>
    <row r="26" spans="2:8" ht="52" customHeight="1" x14ac:dyDescent="0.35">
      <c r="B26" s="13">
        <v>2</v>
      </c>
      <c r="C26" s="256" t="s">
        <v>18</v>
      </c>
      <c r="D26" s="256"/>
      <c r="E26" s="256"/>
    </row>
    <row r="27" spans="2:8" ht="52" customHeight="1" x14ac:dyDescent="0.35">
      <c r="B27" s="13">
        <v>3</v>
      </c>
      <c r="C27" s="257" t="s">
        <v>19</v>
      </c>
      <c r="D27" s="258"/>
      <c r="E27" s="259"/>
    </row>
    <row r="28" spans="2:8" ht="56.15" customHeight="1" x14ac:dyDescent="0.35">
      <c r="B28" s="13">
        <v>4</v>
      </c>
      <c r="C28" s="256" t="s">
        <v>20</v>
      </c>
      <c r="D28" s="256"/>
      <c r="E28" s="256"/>
    </row>
    <row r="29" spans="2:8" ht="99.5" customHeight="1" x14ac:dyDescent="0.35">
      <c r="B29" s="13">
        <v>5</v>
      </c>
      <c r="C29" s="254" t="s">
        <v>424</v>
      </c>
      <c r="D29" s="254"/>
      <c r="E29" s="254"/>
      <c r="G29" s="39"/>
    </row>
    <row r="30" spans="2:8" ht="38" customHeight="1" x14ac:dyDescent="0.35">
      <c r="B30" s="13">
        <v>6</v>
      </c>
      <c r="C30" s="254" t="s">
        <v>423</v>
      </c>
      <c r="D30" s="254"/>
      <c r="E30" s="254"/>
      <c r="G30" s="39"/>
    </row>
    <row r="31" spans="2:8" x14ac:dyDescent="0.35">
      <c r="B31" s="255" t="s">
        <v>21</v>
      </c>
      <c r="C31" s="255"/>
      <c r="D31" s="255"/>
      <c r="E31" s="255"/>
    </row>
    <row r="32" spans="2:8" ht="52" customHeight="1" x14ac:dyDescent="0.35">
      <c r="B32" s="13">
        <v>7</v>
      </c>
      <c r="C32" s="254" t="s">
        <v>22</v>
      </c>
      <c r="D32" s="254"/>
      <c r="E32" s="254"/>
    </row>
    <row r="33" spans="2:5" ht="48" customHeight="1" x14ac:dyDescent="0.35">
      <c r="B33" s="13">
        <v>8</v>
      </c>
      <c r="C33" s="254" t="s">
        <v>23</v>
      </c>
      <c r="D33" s="254"/>
      <c r="E33" s="254"/>
    </row>
  </sheetData>
  <sheetProtection algorithmName="SHA-512" hashValue="UZExG8PhgCBc4hOO0Zd2h/jPT1wKipv04nhzuj5smYhJSJS3y9F+gRs8IYYwrecSc+8jSjcLFv4VI4+j4ciAZA==" saltValue="EdrKHSZOW53E+uKQPwrnMQ==" spinCount="100000" sheet="1" objects="1" scenarios="1" selectLockedCells="1"/>
  <mergeCells count="13">
    <mergeCell ref="B2:E2"/>
    <mergeCell ref="B3:E3"/>
    <mergeCell ref="C25:E25"/>
    <mergeCell ref="C23:E23"/>
    <mergeCell ref="B24:E24"/>
    <mergeCell ref="C32:E32"/>
    <mergeCell ref="C33:E33"/>
    <mergeCell ref="B31:E31"/>
    <mergeCell ref="C26:E26"/>
    <mergeCell ref="C29:E29"/>
    <mergeCell ref="C27:E27"/>
    <mergeCell ref="C28:E28"/>
    <mergeCell ref="C30:E30"/>
  </mergeCells>
  <dataValidations count="2">
    <dataValidation type="list" allowBlank="1" showInputMessage="1" showErrorMessage="1" sqref="E5" xr:uid="{00000000-0002-0000-0000-000000000000}">
      <formula1>FIName</formula1>
    </dataValidation>
    <dataValidation type="list" allowBlank="1" showInputMessage="1" showErrorMessage="1" sqref="E7" xr:uid="{90C6464C-9CF0-4EA1-8BC3-6CCDBA4EC53E}">
      <formula1>"AY 2026, AY 2027, AY 2028, AY 2029"</formula1>
    </dataValidation>
  </dataValidations>
  <pageMargins left="0.7" right="0.7" top="0.75" bottom="0.75" header="0.3" footer="0.3"/>
  <pageSetup paperSize="9" scale="81" orientation="portrait" r:id="rId1"/>
  <headerFooter>
    <evenFooter>&amp;L&amp;"Calibri,Regular"&amp;10&amp;K000000This information/document has been classified: Public</evenFooter>
    <firstFooter>&amp;L&amp;"Calibri,Regular"&amp;10&amp;K000000This information/document has been classified: Public</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Sheet1!$A$1:$A$3</xm:f>
          </x14:formula1>
          <xm:sqref>E6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autoPageBreaks="0"/>
  </sheetPr>
  <dimension ref="B1:N15"/>
  <sheetViews>
    <sheetView showGridLines="0" view="pageBreakPreview" zoomScale="90" zoomScaleNormal="100" zoomScaleSheetLayoutView="90" workbookViewId="0">
      <selection activeCell="J3" sqref="J3"/>
    </sheetView>
  </sheetViews>
  <sheetFormatPr defaultColWidth="8.81640625" defaultRowHeight="14.5" x14ac:dyDescent="0.35"/>
  <cols>
    <col min="1" max="1" width="7.54296875" style="1" customWidth="1"/>
    <col min="2" max="2" width="4.81640625" style="1" customWidth="1"/>
    <col min="3" max="3" width="33.1796875" style="1" customWidth="1"/>
    <col min="4" max="4" width="3.54296875" style="1" customWidth="1"/>
    <col min="5" max="5" width="15.54296875" style="1" customWidth="1"/>
    <col min="6" max="6" width="3.54296875" style="1" customWidth="1"/>
    <col min="7" max="7" width="15.54296875" style="1" customWidth="1"/>
    <col min="8" max="8" width="29.1796875" style="1" customWidth="1"/>
    <col min="9" max="9" width="7.54296875" style="1" customWidth="1"/>
    <col min="10" max="12" width="8.81640625" style="1"/>
    <col min="13" max="13" width="13.81640625" style="1" customWidth="1"/>
    <col min="14" max="14" width="10.81640625" style="1" customWidth="1"/>
    <col min="15" max="16384" width="8.81640625" style="1"/>
  </cols>
  <sheetData>
    <row r="1" spans="2:14" x14ac:dyDescent="0.35">
      <c r="B1" s="3" t="s">
        <v>24</v>
      </c>
      <c r="H1" s="12"/>
    </row>
    <row r="2" spans="2:14" x14ac:dyDescent="0.35">
      <c r="B2" s="4"/>
      <c r="C2" s="4"/>
      <c r="D2" s="6"/>
      <c r="E2" s="21"/>
      <c r="F2" s="21"/>
      <c r="G2" s="21"/>
      <c r="H2" s="21"/>
    </row>
    <row r="3" spans="2:14" x14ac:dyDescent="0.35">
      <c r="B3" s="4" t="s">
        <v>25</v>
      </c>
      <c r="C3" s="4"/>
      <c r="D3" s="6" t="s">
        <v>3</v>
      </c>
      <c r="E3" s="20">
        <f>'General Instructions'!E5</f>
        <v>0</v>
      </c>
      <c r="F3" s="20"/>
      <c r="G3" s="20"/>
      <c r="H3" s="21"/>
    </row>
    <row r="4" spans="2:14" hidden="1" x14ac:dyDescent="0.35">
      <c r="B4" s="4" t="s">
        <v>4</v>
      </c>
      <c r="C4" s="4"/>
      <c r="D4" s="6" t="s">
        <v>3</v>
      </c>
      <c r="E4" s="20">
        <f>'General Instructions'!E6</f>
        <v>0</v>
      </c>
      <c r="F4" s="20"/>
      <c r="G4" s="20"/>
      <c r="H4" s="21"/>
    </row>
    <row r="5" spans="2:14" x14ac:dyDescent="0.35">
      <c r="B5" s="4" t="s">
        <v>5</v>
      </c>
      <c r="C5" s="4"/>
      <c r="D5" s="6" t="s">
        <v>3</v>
      </c>
      <c r="E5" s="20">
        <f>'General Instructions'!E7</f>
        <v>0</v>
      </c>
      <c r="F5" s="20"/>
      <c r="G5" s="20"/>
      <c r="H5" s="21"/>
    </row>
    <row r="6" spans="2:14" x14ac:dyDescent="0.35">
      <c r="B6" s="4" t="s">
        <v>6</v>
      </c>
      <c r="C6" s="4"/>
      <c r="D6" s="6" t="s">
        <v>3</v>
      </c>
      <c r="E6" s="21" t="str">
        <f>'General Instructions'!E8</f>
        <v/>
      </c>
      <c r="F6" s="21"/>
      <c r="G6" s="21"/>
      <c r="H6" s="21"/>
    </row>
    <row r="7" spans="2:14" x14ac:dyDescent="0.35">
      <c r="B7" s="4"/>
      <c r="C7" s="4"/>
      <c r="D7" s="6"/>
      <c r="E7" s="21"/>
      <c r="F7" s="21"/>
      <c r="G7" s="21"/>
      <c r="H7" s="21"/>
    </row>
    <row r="8" spans="2:14" ht="15" thickBot="1" x14ac:dyDescent="0.4">
      <c r="B8" s="4"/>
      <c r="C8" s="4"/>
      <c r="D8" s="6"/>
      <c r="E8" s="21"/>
      <c r="F8" s="21"/>
      <c r="G8" s="21"/>
      <c r="H8" s="21"/>
    </row>
    <row r="9" spans="2:14" ht="17.149999999999999" customHeight="1" x14ac:dyDescent="0.35">
      <c r="B9" s="267" t="s">
        <v>26</v>
      </c>
      <c r="C9" s="268"/>
      <c r="D9" s="268"/>
      <c r="E9" s="268"/>
      <c r="F9" s="269"/>
      <c r="G9" s="269"/>
      <c r="H9" s="270"/>
      <c r="N9" s="7"/>
    </row>
    <row r="10" spans="2:14" ht="17.149999999999999" customHeight="1" x14ac:dyDescent="0.35">
      <c r="B10" s="46"/>
      <c r="C10" s="47" t="s">
        <v>27</v>
      </c>
      <c r="D10" s="271" t="s">
        <v>28</v>
      </c>
      <c r="E10" s="271"/>
      <c r="F10" s="271" t="s">
        <v>29</v>
      </c>
      <c r="G10" s="271"/>
      <c r="H10" s="48" t="s">
        <v>30</v>
      </c>
    </row>
    <row r="11" spans="2:14" ht="22" customHeight="1" x14ac:dyDescent="0.35">
      <c r="B11" s="9" t="s">
        <v>31</v>
      </c>
      <c r="C11" s="122" t="s">
        <v>32</v>
      </c>
      <c r="D11" s="266" t="str">
        <f>'A. FTAC'!I40</f>
        <v>-</v>
      </c>
      <c r="E11" s="266"/>
      <c r="F11" s="272" t="str">
        <f>'A. FTAC'!I44</f>
        <v>-</v>
      </c>
      <c r="G11" s="273"/>
      <c r="H11" s="10" t="str">
        <f>'A. FTAC'!I49</f>
        <v>-</v>
      </c>
    </row>
    <row r="12" spans="2:14" ht="22" customHeight="1" x14ac:dyDescent="0.35">
      <c r="B12" s="9" t="s">
        <v>33</v>
      </c>
      <c r="C12" s="122" t="s">
        <v>34</v>
      </c>
      <c r="D12" s="266" t="str">
        <f>'B. NIAC'!I48</f>
        <v>-</v>
      </c>
      <c r="E12" s="266"/>
      <c r="F12" s="272" t="str">
        <f>'B. NIAC'!I52</f>
        <v>-</v>
      </c>
      <c r="G12" s="273"/>
      <c r="H12" s="10" t="str">
        <f>'B. NIAC'!I57</f>
        <v>-</v>
      </c>
    </row>
    <row r="13" spans="2:14" ht="22" customHeight="1" x14ac:dyDescent="0.35">
      <c r="B13" s="9" t="s">
        <v>35</v>
      </c>
      <c r="C13" s="122" t="s">
        <v>36</v>
      </c>
      <c r="D13" s="266" t="str">
        <f>'C. CCF'!H30</f>
        <v>-</v>
      </c>
      <c r="E13" s="266"/>
      <c r="F13" s="272" t="str">
        <f>'C. CCF'!H34</f>
        <v>-</v>
      </c>
      <c r="G13" s="273"/>
      <c r="H13" s="10" t="str">
        <f>'C. CCF'!H38</f>
        <v>-</v>
      </c>
    </row>
    <row r="14" spans="2:14" ht="22" customHeight="1" thickBot="1" x14ac:dyDescent="0.4">
      <c r="B14" s="263" t="s">
        <v>37</v>
      </c>
      <c r="C14" s="264"/>
      <c r="D14" s="264"/>
      <c r="E14" s="264"/>
      <c r="F14" s="264"/>
      <c r="G14" s="265"/>
      <c r="H14" s="109">
        <f>IF(SUM(F11:G13)=300%,1,SUM(H11:H13))</f>
        <v>0</v>
      </c>
    </row>
    <row r="15" spans="2:14" s="4" customFormat="1" ht="14.5" customHeight="1" x14ac:dyDescent="0.35">
      <c r="B15" s="1"/>
      <c r="C15" s="1"/>
      <c r="D15" s="1"/>
      <c r="E15" s="1"/>
      <c r="F15" s="1"/>
      <c r="G15" s="1"/>
      <c r="H15" s="1"/>
    </row>
  </sheetData>
  <sheetProtection algorithmName="SHA-512" hashValue="k36fHjDXXs9h2ahu2RwYgxQ4QX72XMYTngSJzJSxtK8I60C2R1OSlScdCKBmjHbIxdJPSrL+jCe+qS4ox6iaEA==" saltValue="9Ihh+K31tMWfeKsVW5vLMQ==" spinCount="100000" sheet="1" objects="1" scenarios="1" selectLockedCells="1"/>
  <mergeCells count="10">
    <mergeCell ref="B14:G14"/>
    <mergeCell ref="D11:E11"/>
    <mergeCell ref="D12:E12"/>
    <mergeCell ref="D13:E13"/>
    <mergeCell ref="B9:H9"/>
    <mergeCell ref="D10:E10"/>
    <mergeCell ref="F10:G10"/>
    <mergeCell ref="F11:G11"/>
    <mergeCell ref="F12:G12"/>
    <mergeCell ref="F13:G13"/>
  </mergeCells>
  <dataValidations disablePrompts="1" count="1">
    <dataValidation type="list" allowBlank="1" showInputMessage="1" showErrorMessage="1" sqref="D9:G9" xr:uid="{00000000-0002-0000-0100-000000000000}">
      <formula1>$M$9:$M$9</formula1>
    </dataValidation>
  </dataValidations>
  <pageMargins left="0.7" right="0.7" top="0.75" bottom="0.75" header="0.3" footer="0.3"/>
  <pageSetup paperSize="9" scale="82"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TAC">
    <tabColor rgb="FFFFC000"/>
    <pageSetUpPr autoPageBreaks="0" fitToPage="1"/>
  </sheetPr>
  <dimension ref="B1:K54"/>
  <sheetViews>
    <sheetView showGridLines="0" view="pageBreakPreview" topLeftCell="B1" zoomScale="90" zoomScaleNormal="80" zoomScaleSheetLayoutView="90" workbookViewId="0">
      <selection activeCell="H9" sqref="H9"/>
    </sheetView>
  </sheetViews>
  <sheetFormatPr defaultColWidth="8.81640625" defaultRowHeight="14.5" x14ac:dyDescent="0.35"/>
  <cols>
    <col min="1" max="1" width="7.54296875" style="1" customWidth="1"/>
    <col min="2" max="2" width="15.54296875" style="39" customWidth="1"/>
    <col min="3" max="3" width="5.54296875" style="1" customWidth="1"/>
    <col min="4" max="4" width="5" style="1" customWidth="1"/>
    <col min="5" max="5" width="3.453125" style="1" customWidth="1"/>
    <col min="6" max="6" width="59.453125" style="1" customWidth="1"/>
    <col min="7" max="7" width="28.54296875" style="1" customWidth="1"/>
    <col min="8" max="8" width="28.54296875" style="11" customWidth="1"/>
    <col min="9" max="9" width="45.54296875" style="1" customWidth="1"/>
    <col min="10" max="10" width="38" style="1" customWidth="1"/>
    <col min="11" max="11" width="30.453125" style="1" customWidth="1"/>
    <col min="12" max="16384" width="8.81640625" style="1"/>
  </cols>
  <sheetData>
    <row r="1" spans="2:11" x14ac:dyDescent="0.35">
      <c r="B1" s="119" t="s">
        <v>38</v>
      </c>
    </row>
    <row r="3" spans="2:11" x14ac:dyDescent="0.35">
      <c r="B3" s="304" t="s">
        <v>25</v>
      </c>
      <c r="C3" s="304"/>
      <c r="D3" s="41"/>
      <c r="E3" s="6" t="s">
        <v>3</v>
      </c>
      <c r="F3" s="20">
        <f>'General Instructions'!E5</f>
        <v>0</v>
      </c>
      <c r="H3" s="1"/>
    </row>
    <row r="4" spans="2:11" hidden="1" x14ac:dyDescent="0.35">
      <c r="B4" s="304" t="s">
        <v>4</v>
      </c>
      <c r="C4" s="304"/>
      <c r="D4" s="41"/>
      <c r="E4" s="6" t="s">
        <v>3</v>
      </c>
      <c r="F4" s="20">
        <f>'General Instructions'!E6</f>
        <v>0</v>
      </c>
      <c r="H4" s="1"/>
    </row>
    <row r="5" spans="2:11" x14ac:dyDescent="0.35">
      <c r="B5" s="304" t="s">
        <v>5</v>
      </c>
      <c r="C5" s="304"/>
      <c r="D5" s="41"/>
      <c r="E5" s="6" t="s">
        <v>3</v>
      </c>
      <c r="F5" s="20">
        <f>'General Instructions'!E7</f>
        <v>0</v>
      </c>
      <c r="H5" s="1"/>
    </row>
    <row r="6" spans="2:11" x14ac:dyDescent="0.35">
      <c r="B6" s="304" t="s">
        <v>6</v>
      </c>
      <c r="C6" s="304"/>
      <c r="D6" s="41"/>
      <c r="E6" s="6" t="s">
        <v>3</v>
      </c>
      <c r="F6" s="21" t="str">
        <f>'General Instructions'!E8</f>
        <v/>
      </c>
      <c r="G6" s="37"/>
      <c r="H6" s="37"/>
      <c r="I6" s="39"/>
    </row>
    <row r="7" spans="2:11" ht="15" thickBot="1" x14ac:dyDescent="0.4">
      <c r="I7" s="39"/>
    </row>
    <row r="8" spans="2:11" s="5" customFormat="1" ht="44" thickBot="1" x14ac:dyDescent="0.4">
      <c r="B8" s="125" t="s">
        <v>39</v>
      </c>
      <c r="C8" s="305" t="s">
        <v>40</v>
      </c>
      <c r="D8" s="305"/>
      <c r="E8" s="305"/>
      <c r="F8" s="305"/>
      <c r="G8" s="49" t="s">
        <v>41</v>
      </c>
      <c r="H8" s="49" t="s">
        <v>41</v>
      </c>
      <c r="I8" s="50" t="s">
        <v>42</v>
      </c>
      <c r="J8" s="51" t="s">
        <v>43</v>
      </c>
    </row>
    <row r="9" spans="2:11" ht="30" customHeight="1" x14ac:dyDescent="0.35">
      <c r="B9" s="124"/>
      <c r="C9" s="288" t="s">
        <v>44</v>
      </c>
      <c r="D9" s="289"/>
      <c r="E9" s="289"/>
      <c r="F9" s="289"/>
      <c r="G9" s="194"/>
      <c r="H9" s="108"/>
      <c r="I9" s="201"/>
      <c r="J9" s="210"/>
    </row>
    <row r="10" spans="2:11" ht="54" customHeight="1" x14ac:dyDescent="0.35">
      <c r="B10" s="131" t="s">
        <v>45</v>
      </c>
      <c r="C10" s="44" t="s">
        <v>46</v>
      </c>
      <c r="D10" s="302" t="s">
        <v>47</v>
      </c>
      <c r="E10" s="302"/>
      <c r="F10" s="302"/>
      <c r="G10" s="195"/>
      <c r="H10" s="104"/>
      <c r="I10" s="202" t="s">
        <v>48</v>
      </c>
      <c r="J10" s="126" t="s">
        <v>49</v>
      </c>
      <c r="K10" s="43"/>
    </row>
    <row r="11" spans="2:11" ht="30" customHeight="1" x14ac:dyDescent="0.35">
      <c r="B11" s="276" t="s">
        <v>50</v>
      </c>
      <c r="C11" s="44" t="s">
        <v>46</v>
      </c>
      <c r="D11" s="279" t="s">
        <v>51</v>
      </c>
      <c r="E11" s="279"/>
      <c r="F11" s="279"/>
      <c r="G11" s="195"/>
      <c r="H11" s="190" t="str" cm="1">
        <f t="array" ref="H11">IF(AND(ISNUMBER(G12),ISNUMBER(G13),ISNUMBER(G14),ISNUMBER(G15),ISNUMBER(G16)),SUM(ABS(G12:G16)),"")</f>
        <v/>
      </c>
      <c r="I11" s="203"/>
      <c r="J11" s="53"/>
      <c r="K11" s="40"/>
    </row>
    <row r="12" spans="2:11" ht="30" customHeight="1" x14ac:dyDescent="0.35">
      <c r="B12" s="277"/>
      <c r="C12" s="44"/>
      <c r="D12" s="307" t="s">
        <v>52</v>
      </c>
      <c r="E12" s="307"/>
      <c r="F12" s="308"/>
      <c r="G12" s="104"/>
      <c r="H12" s="195"/>
      <c r="I12" s="203"/>
      <c r="J12" s="95" t="s">
        <v>49</v>
      </c>
      <c r="K12" s="40"/>
    </row>
    <row r="13" spans="2:11" ht="30" customHeight="1" x14ac:dyDescent="0.35">
      <c r="B13" s="277"/>
      <c r="C13" s="44"/>
      <c r="D13" s="307" t="s">
        <v>53</v>
      </c>
      <c r="E13" s="307"/>
      <c r="F13" s="308"/>
      <c r="G13" s="104"/>
      <c r="H13" s="195"/>
      <c r="I13" s="203"/>
      <c r="J13" s="95" t="s">
        <v>49</v>
      </c>
      <c r="K13" s="40"/>
    </row>
    <row r="14" spans="2:11" ht="30" customHeight="1" x14ac:dyDescent="0.35">
      <c r="B14" s="277"/>
      <c r="C14" s="44"/>
      <c r="D14" s="307" t="s">
        <v>54</v>
      </c>
      <c r="E14" s="307"/>
      <c r="F14" s="308"/>
      <c r="G14" s="104"/>
      <c r="H14" s="195"/>
      <c r="I14" s="203"/>
      <c r="J14" s="95" t="s">
        <v>49</v>
      </c>
      <c r="K14" s="40"/>
    </row>
    <row r="15" spans="2:11" ht="30" customHeight="1" x14ac:dyDescent="0.35">
      <c r="B15" s="277"/>
      <c r="C15" s="44"/>
      <c r="D15" s="307" t="s">
        <v>55</v>
      </c>
      <c r="E15" s="307"/>
      <c r="F15" s="308"/>
      <c r="G15" s="104"/>
      <c r="H15" s="195"/>
      <c r="I15" s="203"/>
      <c r="J15" s="95" t="s">
        <v>49</v>
      </c>
      <c r="K15" s="40"/>
    </row>
    <row r="16" spans="2:11" ht="30" customHeight="1" x14ac:dyDescent="0.35">
      <c r="B16" s="278"/>
      <c r="C16" s="77"/>
      <c r="D16" s="307" t="s">
        <v>56</v>
      </c>
      <c r="E16" s="307"/>
      <c r="F16" s="308"/>
      <c r="G16" s="104"/>
      <c r="H16" s="195"/>
      <c r="I16" s="203"/>
      <c r="J16" s="95" t="s">
        <v>49</v>
      </c>
      <c r="K16" s="40"/>
    </row>
    <row r="17" spans="2:11" ht="30" customHeight="1" x14ac:dyDescent="0.35">
      <c r="B17" s="131" t="s">
        <v>57</v>
      </c>
      <c r="C17" s="44" t="s">
        <v>46</v>
      </c>
      <c r="D17" s="302" t="s">
        <v>58</v>
      </c>
      <c r="E17" s="302"/>
      <c r="F17" s="303"/>
      <c r="G17" s="195"/>
      <c r="H17" s="104"/>
      <c r="I17" s="203"/>
      <c r="J17" s="95" t="s">
        <v>49</v>
      </c>
    </row>
    <row r="18" spans="2:11" ht="55.5" customHeight="1" x14ac:dyDescent="0.35">
      <c r="B18" s="133" t="s">
        <v>59</v>
      </c>
      <c r="C18" s="123" t="s">
        <v>46</v>
      </c>
      <c r="D18" s="298" t="s">
        <v>60</v>
      </c>
      <c r="E18" s="298"/>
      <c r="F18" s="299"/>
      <c r="G18" s="195"/>
      <c r="H18" s="104"/>
      <c r="I18" s="202" t="s">
        <v>48</v>
      </c>
      <c r="J18" s="95" t="s">
        <v>49</v>
      </c>
      <c r="K18" s="40"/>
    </row>
    <row r="19" spans="2:11" ht="93" customHeight="1" x14ac:dyDescent="0.35">
      <c r="B19" s="133" t="s">
        <v>61</v>
      </c>
      <c r="C19" s="123" t="s">
        <v>46</v>
      </c>
      <c r="D19" s="298" t="s">
        <v>62</v>
      </c>
      <c r="E19" s="298"/>
      <c r="F19" s="299"/>
      <c r="G19" s="195"/>
      <c r="H19" s="104"/>
      <c r="I19" s="202" t="s">
        <v>63</v>
      </c>
      <c r="J19" s="95" t="s">
        <v>49</v>
      </c>
      <c r="K19" s="40"/>
    </row>
    <row r="20" spans="2:11" ht="50.15" customHeight="1" x14ac:dyDescent="0.35">
      <c r="B20" s="131" t="s">
        <v>64</v>
      </c>
      <c r="C20" s="44" t="s">
        <v>46</v>
      </c>
      <c r="D20" s="302" t="s">
        <v>65</v>
      </c>
      <c r="E20" s="302"/>
      <c r="F20" s="302"/>
      <c r="G20" s="195"/>
      <c r="H20" s="104"/>
      <c r="I20" s="202" t="s">
        <v>66</v>
      </c>
      <c r="J20" s="95" t="s">
        <v>49</v>
      </c>
    </row>
    <row r="21" spans="2:11" ht="30" customHeight="1" x14ac:dyDescent="0.35">
      <c r="B21" s="131" t="s">
        <v>67</v>
      </c>
      <c r="C21" s="44" t="s">
        <v>46</v>
      </c>
      <c r="D21" s="302" t="s">
        <v>68</v>
      </c>
      <c r="E21" s="302"/>
      <c r="F21" s="303"/>
      <c r="G21" s="195"/>
      <c r="H21" s="104"/>
      <c r="I21" s="203"/>
      <c r="J21" s="53"/>
    </row>
    <row r="22" spans="2:11" ht="30" customHeight="1" x14ac:dyDescent="0.35">
      <c r="B22" s="131" t="s">
        <v>69</v>
      </c>
      <c r="C22" s="44" t="s">
        <v>46</v>
      </c>
      <c r="D22" s="302" t="s">
        <v>70</v>
      </c>
      <c r="E22" s="302"/>
      <c r="F22" s="302"/>
      <c r="G22" s="195"/>
      <c r="H22" s="104"/>
      <c r="I22" s="203"/>
      <c r="J22" s="208"/>
    </row>
    <row r="23" spans="2:11" ht="40" customHeight="1" thickBot="1" x14ac:dyDescent="0.4">
      <c r="B23" s="132">
        <v>4.3</v>
      </c>
      <c r="C23" s="85" t="s">
        <v>71</v>
      </c>
      <c r="D23" s="130"/>
      <c r="E23" s="130"/>
      <c r="F23" s="130"/>
      <c r="G23" s="196"/>
      <c r="H23" s="191" t="str">
        <f>IF(AND(ISNUMBER(H9),ISNUMBER(H10),ISNUMBER(H11),ISNUMBER(H17),ISNUMBER(H18),ISNUMBER(H19),ISNUMBER(H20),ISNUMBER(H21),ISNUMBER(H22)),ABS(H9)-ABS(H10)-ABS(H11)-ABS(H17)-ABS(H18)-ABS(H19)-ABS(H20)-ABS(H21)-ABS(H22),"")</f>
        <v/>
      </c>
      <c r="I23" s="204"/>
      <c r="J23" s="209"/>
    </row>
    <row r="24" spans="2:11" ht="30" customHeight="1" x14ac:dyDescent="0.35">
      <c r="B24" s="116"/>
      <c r="C24" s="288" t="s">
        <v>72</v>
      </c>
      <c r="D24" s="289"/>
      <c r="E24" s="289"/>
      <c r="F24" s="289"/>
      <c r="G24" s="197"/>
      <c r="H24" s="108"/>
      <c r="I24" s="205"/>
      <c r="J24" s="210"/>
    </row>
    <row r="25" spans="2:11" ht="30" customHeight="1" x14ac:dyDescent="0.35">
      <c r="B25" s="131" t="s">
        <v>73</v>
      </c>
      <c r="C25" s="127" t="s">
        <v>46</v>
      </c>
      <c r="D25" s="298" t="s">
        <v>74</v>
      </c>
      <c r="E25" s="298"/>
      <c r="F25" s="299"/>
      <c r="G25" s="189"/>
      <c r="H25" s="190" t="str">
        <f>IF(ISNUMBER(G25),(MIN(ABS(G25),ABS(H10))),"")</f>
        <v/>
      </c>
      <c r="I25" s="144"/>
      <c r="J25" s="95" t="s">
        <v>49</v>
      </c>
    </row>
    <row r="26" spans="2:11" ht="33" customHeight="1" x14ac:dyDescent="0.35">
      <c r="B26" s="131" t="s">
        <v>75</v>
      </c>
      <c r="C26" s="127" t="s">
        <v>46</v>
      </c>
      <c r="D26" s="279" t="s">
        <v>76</v>
      </c>
      <c r="E26" s="279"/>
      <c r="F26" s="306"/>
      <c r="G26" s="198"/>
      <c r="H26" s="104"/>
      <c r="I26" s="56" t="s">
        <v>77</v>
      </c>
      <c r="J26" s="95" t="s">
        <v>49</v>
      </c>
    </row>
    <row r="27" spans="2:11" ht="30" customHeight="1" x14ac:dyDescent="0.35">
      <c r="B27" s="131" t="s">
        <v>78</v>
      </c>
      <c r="C27" s="127" t="s">
        <v>46</v>
      </c>
      <c r="D27" s="279" t="s">
        <v>79</v>
      </c>
      <c r="E27" s="279"/>
      <c r="F27" s="306"/>
      <c r="G27" s="106"/>
      <c r="H27" s="190" t="str">
        <f>IF(ISNUMBER(G27),(MIN(ABS(G27),ABS(H17))),"")</f>
        <v/>
      </c>
      <c r="I27" s="206"/>
      <c r="J27" s="95" t="s">
        <v>49</v>
      </c>
    </row>
    <row r="28" spans="2:11" ht="30" customHeight="1" x14ac:dyDescent="0.35">
      <c r="B28" s="132" t="s">
        <v>80</v>
      </c>
      <c r="C28" s="127" t="s">
        <v>46</v>
      </c>
      <c r="D28" s="153" t="s">
        <v>81</v>
      </c>
      <c r="E28" s="153"/>
      <c r="F28" s="154"/>
      <c r="G28" s="106"/>
      <c r="H28" s="190" t="str">
        <f>IF(ISNUMBER(G28),(MIN(ABS(G28),ABS(H18))),"")</f>
        <v/>
      </c>
      <c r="I28" s="207"/>
      <c r="J28" s="95" t="s">
        <v>49</v>
      </c>
    </row>
    <row r="29" spans="2:11" ht="40" customHeight="1" x14ac:dyDescent="0.35">
      <c r="B29" s="132" t="s">
        <v>82</v>
      </c>
      <c r="C29" s="127" t="s">
        <v>83</v>
      </c>
      <c r="D29" s="298" t="s">
        <v>84</v>
      </c>
      <c r="E29" s="298"/>
      <c r="F29" s="299"/>
      <c r="G29" s="106"/>
      <c r="H29" s="190" t="str">
        <f>IF(ISNUMBER(G29),(MIN(ABS(G29),ABS(H19))),"")</f>
        <v/>
      </c>
      <c r="I29" s="207"/>
      <c r="J29" s="95" t="s">
        <v>49</v>
      </c>
    </row>
    <row r="30" spans="2:11" ht="30" customHeight="1" x14ac:dyDescent="0.35">
      <c r="B30" s="132" t="s">
        <v>85</v>
      </c>
      <c r="C30" s="127" t="s">
        <v>46</v>
      </c>
      <c r="D30" s="153" t="s">
        <v>86</v>
      </c>
      <c r="E30" s="153"/>
      <c r="F30" s="154"/>
      <c r="G30" s="106"/>
      <c r="H30" s="190" t="str">
        <f>IF(ISNUMBER(G30),(MIN(ABS(G30),ABS(H20))),"")</f>
        <v/>
      </c>
      <c r="I30" s="207"/>
      <c r="J30" s="95" t="s">
        <v>49</v>
      </c>
    </row>
    <row r="31" spans="2:11" ht="30" customHeight="1" x14ac:dyDescent="0.35">
      <c r="B31" s="276" t="s">
        <v>87</v>
      </c>
      <c r="C31" s="44" t="s">
        <v>46</v>
      </c>
      <c r="D31" s="258" t="s">
        <v>88</v>
      </c>
      <c r="E31" s="258"/>
      <c r="F31" s="259"/>
      <c r="G31" s="199"/>
      <c r="H31" s="104"/>
      <c r="I31" s="285" t="s">
        <v>89</v>
      </c>
      <c r="J31" s="208"/>
    </row>
    <row r="32" spans="2:11" ht="30" customHeight="1" x14ac:dyDescent="0.35">
      <c r="B32" s="278"/>
      <c r="C32" s="44" t="s">
        <v>46</v>
      </c>
      <c r="D32" s="152" t="s">
        <v>90</v>
      </c>
      <c r="E32" s="152"/>
      <c r="F32" s="152"/>
      <c r="G32" s="199"/>
      <c r="H32" s="104"/>
      <c r="I32" s="286"/>
      <c r="J32" s="208"/>
    </row>
    <row r="33" spans="2:10" ht="40" customHeight="1" thickBot="1" x14ac:dyDescent="0.4">
      <c r="B33" s="134">
        <v>4.5</v>
      </c>
      <c r="C33" s="57" t="s">
        <v>91</v>
      </c>
      <c r="D33" s="81"/>
      <c r="E33" s="81"/>
      <c r="F33" s="81"/>
      <c r="G33" s="200"/>
      <c r="H33" s="192" t="str">
        <f>IF(AND(ISNUMBER(H24),ISNUMBER(H25),ISNUMBER(H26),ISNUMBER(H27),ISNUMBER(H28),ISNUMBER(H29),ISNUMBER(H30),ISNUMBER(H31),ISNUMBER(H32)),ABS(H24)-ABS(H25)-ABS(H26)-ABS(H27)-ABS(H28)-ABS(H29)-ABS(H30)-ABS(H31)-ABS(H32),"")</f>
        <v/>
      </c>
      <c r="I33" s="129"/>
      <c r="J33" s="78"/>
    </row>
    <row r="34" spans="2:10" ht="20.149999999999999" customHeight="1" x14ac:dyDescent="0.35">
      <c r="B34" s="171"/>
      <c r="C34" s="85"/>
      <c r="D34" s="130"/>
      <c r="E34" s="130"/>
      <c r="F34" s="130"/>
      <c r="G34" s="172"/>
      <c r="H34" s="173"/>
      <c r="I34" s="70"/>
      <c r="J34" s="70"/>
    </row>
    <row r="35" spans="2:10" ht="11.15" customHeight="1" x14ac:dyDescent="0.3">
      <c r="B35" s="178" t="s">
        <v>92</v>
      </c>
      <c r="C35" s="85"/>
      <c r="D35" s="130"/>
      <c r="E35" s="130"/>
      <c r="F35" s="130"/>
      <c r="G35" s="172"/>
      <c r="H35" s="173"/>
      <c r="I35" s="70"/>
      <c r="J35" s="70"/>
    </row>
    <row r="36" spans="2:10" ht="11.15" customHeight="1" x14ac:dyDescent="0.3">
      <c r="B36" s="178" t="s">
        <v>93</v>
      </c>
      <c r="C36" s="85"/>
      <c r="D36" s="130"/>
      <c r="E36" s="130"/>
      <c r="F36" s="130"/>
      <c r="G36" s="172"/>
      <c r="H36" s="173"/>
      <c r="I36" s="70"/>
      <c r="J36" s="70"/>
    </row>
    <row r="37" spans="2:10" ht="11.15" customHeight="1" x14ac:dyDescent="0.3">
      <c r="B37" s="178" t="s">
        <v>94</v>
      </c>
      <c r="C37" s="85"/>
      <c r="D37" s="130"/>
      <c r="E37" s="130"/>
      <c r="F37" s="130"/>
      <c r="G37" s="172"/>
      <c r="H37" s="173"/>
      <c r="I37" s="70"/>
      <c r="J37" s="70"/>
    </row>
    <row r="38" spans="2:10" ht="20.149999999999999" customHeight="1" thickBot="1" x14ac:dyDescent="0.4">
      <c r="C38" s="287"/>
      <c r="D38" s="287"/>
      <c r="E38" s="287"/>
      <c r="F38" s="287"/>
      <c r="G38" s="5"/>
    </row>
    <row r="39" spans="2:10" ht="20.149999999999999" customHeight="1" thickBot="1" x14ac:dyDescent="0.4">
      <c r="B39" s="112"/>
      <c r="D39" s="54"/>
      <c r="E39" s="54"/>
      <c r="F39" s="54"/>
      <c r="G39" s="294" t="s">
        <v>95</v>
      </c>
      <c r="H39" s="295"/>
      <c r="I39" s="55" t="s">
        <v>96</v>
      </c>
    </row>
    <row r="40" spans="2:10" ht="27" customHeight="1" x14ac:dyDescent="0.35">
      <c r="B40" s="296"/>
      <c r="C40" s="296"/>
      <c r="D40" s="296"/>
      <c r="E40" s="296"/>
      <c r="F40" s="297"/>
      <c r="G40" s="290" t="s">
        <v>71</v>
      </c>
      <c r="H40" s="291"/>
      <c r="I40" s="280" t="str">
        <f>IFERROR((IF(H33=0,"∞",ROUND((H23/H33),2))),"-")</f>
        <v>-</v>
      </c>
    </row>
    <row r="41" spans="2:10" ht="27" customHeight="1" thickBot="1" x14ac:dyDescent="0.4">
      <c r="G41" s="292" t="s">
        <v>91</v>
      </c>
      <c r="H41" s="293"/>
      <c r="I41" s="281"/>
    </row>
    <row r="42" spans="2:10" ht="27" customHeight="1" thickBot="1" x14ac:dyDescent="0.4">
      <c r="B42" s="296"/>
      <c r="C42" s="300"/>
      <c r="D42" s="300"/>
      <c r="E42" s="300"/>
      <c r="F42" s="301"/>
      <c r="G42" s="27"/>
      <c r="H42" s="27"/>
    </row>
    <row r="43" spans="2:10" ht="20.149999999999999" customHeight="1" thickBot="1" x14ac:dyDescent="0.4">
      <c r="D43" s="45"/>
      <c r="E43" s="45"/>
      <c r="F43" s="45"/>
      <c r="G43" s="42" t="s">
        <v>97</v>
      </c>
      <c r="H43" s="29" t="s">
        <v>98</v>
      </c>
      <c r="I43" s="28" t="s">
        <v>99</v>
      </c>
    </row>
    <row r="44" spans="2:10" ht="20.149999999999999" customHeight="1" x14ac:dyDescent="0.35">
      <c r="G44" s="159" t="s">
        <v>100</v>
      </c>
      <c r="H44" s="166">
        <v>100</v>
      </c>
      <c r="I44" s="282" t="str">
        <f>IF(I40="-","-",ROUND((IF(I40="∞",1,IF(I40&lt;=1,0,IF(I40&gt;=1.3,1,((I40-1)/(1.3-1)))))),4))</f>
        <v>-</v>
      </c>
    </row>
    <row r="45" spans="2:10" ht="20.149999999999999" customHeight="1" x14ac:dyDescent="0.35">
      <c r="G45" s="161" t="s">
        <v>101</v>
      </c>
      <c r="H45" s="162" t="s">
        <v>102</v>
      </c>
      <c r="I45" s="283"/>
    </row>
    <row r="46" spans="2:10" ht="20.149999999999999" customHeight="1" thickBot="1" x14ac:dyDescent="0.4">
      <c r="G46" s="163" t="s">
        <v>103</v>
      </c>
      <c r="H46" s="167">
        <v>0</v>
      </c>
      <c r="I46" s="284"/>
    </row>
    <row r="47" spans="2:10" ht="20.149999999999999" customHeight="1" thickBot="1" x14ac:dyDescent="0.4"/>
    <row r="48" spans="2:10" ht="20.149999999999999" customHeight="1" thickBot="1" x14ac:dyDescent="0.4">
      <c r="H48" s="274" t="s">
        <v>30</v>
      </c>
      <c r="I48" s="275"/>
    </row>
    <row r="49" spans="6:9" ht="30" customHeight="1" thickBot="1" x14ac:dyDescent="0.4">
      <c r="H49" s="165" t="s">
        <v>104</v>
      </c>
      <c r="I49" s="38" t="str">
        <f>IF(I44="-","-",ROUND((I44/3),4))</f>
        <v>-</v>
      </c>
    </row>
    <row r="54" spans="6:9" x14ac:dyDescent="0.35">
      <c r="F54" s="110"/>
    </row>
  </sheetData>
  <sheetProtection algorithmName="SHA-512" hashValue="OIUNm0NLMScqRBtxJWQpy7ceoGm0ry8Xnh9wr6IATtpuXLUoKOTuXytp9eLqXjEU2Cdm1J2Njt8C32AvN3wq7Q==" saltValue="gEC02a/uUlQb3KfxvPymvQ==" spinCount="100000" sheet="1" objects="1" scenarios="1" selectLockedCells="1"/>
  <mergeCells count="37">
    <mergeCell ref="D26:F26"/>
    <mergeCell ref="D27:F27"/>
    <mergeCell ref="D29:F29"/>
    <mergeCell ref="D12:F12"/>
    <mergeCell ref="D13:F13"/>
    <mergeCell ref="D14:F14"/>
    <mergeCell ref="D15:F15"/>
    <mergeCell ref="D16:F16"/>
    <mergeCell ref="B3:C3"/>
    <mergeCell ref="B4:C4"/>
    <mergeCell ref="B5:C5"/>
    <mergeCell ref="B6:C6"/>
    <mergeCell ref="C8:F8"/>
    <mergeCell ref="C9:F9"/>
    <mergeCell ref="D10:F10"/>
    <mergeCell ref="D22:F22"/>
    <mergeCell ref="D20:F20"/>
    <mergeCell ref="D19:F19"/>
    <mergeCell ref="D18:F18"/>
    <mergeCell ref="D17:F17"/>
    <mergeCell ref="D21:F21"/>
    <mergeCell ref="H48:I48"/>
    <mergeCell ref="B11:B16"/>
    <mergeCell ref="D11:F11"/>
    <mergeCell ref="I40:I41"/>
    <mergeCell ref="I44:I46"/>
    <mergeCell ref="I31:I32"/>
    <mergeCell ref="D31:F31"/>
    <mergeCell ref="B31:B32"/>
    <mergeCell ref="C38:F38"/>
    <mergeCell ref="C24:F24"/>
    <mergeCell ref="G40:H40"/>
    <mergeCell ref="G41:H41"/>
    <mergeCell ref="G39:H39"/>
    <mergeCell ref="B40:F40"/>
    <mergeCell ref="D25:F25"/>
    <mergeCell ref="B42:F42"/>
  </mergeCells>
  <conditionalFormatting sqref="J10 J12:J20 J25:J30">
    <cfRule type="expression" dxfId="4" priority="1">
      <formula>AND(OR($G10&lt;&gt;"",$H10&lt;&gt;""),LOWER(TRIM($J10))="please specify")</formula>
    </cfRule>
  </conditionalFormatting>
  <dataValidations count="1">
    <dataValidation type="list" allowBlank="1" showInputMessage="1" showErrorMessage="1" sqref="J10 J12:J20 J25:J30" xr:uid="{00000000-0002-0000-0200-000000000000}">
      <formula1>"Financial Statements/Management Accounts,Internal Records"</formula1>
    </dataValidation>
  </dataValidations>
  <pageMargins left="0.7" right="0.7" top="0.75" bottom="0.75" header="0.3" footer="0.3"/>
  <pageSetup paperSize="9" scale="38"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NIAC">
    <tabColor rgb="FFFFC000"/>
    <pageSetUpPr autoPageBreaks="0" fitToPage="1"/>
  </sheetPr>
  <dimension ref="B1:M57"/>
  <sheetViews>
    <sheetView showGridLines="0" view="pageBreakPreview" zoomScale="90" zoomScaleNormal="80" zoomScaleSheetLayoutView="90" workbookViewId="0">
      <selection activeCell="G9" sqref="G9"/>
    </sheetView>
  </sheetViews>
  <sheetFormatPr defaultColWidth="8.81640625" defaultRowHeight="14.5" x14ac:dyDescent="0.35"/>
  <cols>
    <col min="1" max="1" width="7.54296875" style="67" customWidth="1"/>
    <col min="2" max="2" width="15.54296875" style="76" customWidth="1"/>
    <col min="3" max="3" width="5.54296875" style="67" customWidth="1"/>
    <col min="4" max="4" width="15.1796875" style="67" customWidth="1"/>
    <col min="5" max="5" width="3.453125" style="67" customWidth="1"/>
    <col min="6" max="6" width="55.1796875" style="67" customWidth="1"/>
    <col min="7" max="7" width="28.54296875" style="67" customWidth="1"/>
    <col min="8" max="8" width="28.54296875" style="68" customWidth="1"/>
    <col min="9" max="9" width="45.54296875" style="68" customWidth="1"/>
    <col min="10" max="10" width="35.54296875" style="67" customWidth="1"/>
    <col min="11" max="11" width="8.1796875" style="67" customWidth="1"/>
    <col min="12" max="12" width="39.81640625" style="67" hidden="1" customWidth="1"/>
    <col min="13" max="13" width="39.54296875" style="113" customWidth="1"/>
    <col min="14" max="16384" width="8.81640625" style="67"/>
  </cols>
  <sheetData>
    <row r="1" spans="2:13" x14ac:dyDescent="0.35">
      <c r="B1" s="119" t="s">
        <v>105</v>
      </c>
    </row>
    <row r="3" spans="2:13" x14ac:dyDescent="0.35">
      <c r="B3" s="304" t="s">
        <v>25</v>
      </c>
      <c r="C3" s="304"/>
      <c r="D3" s="85"/>
      <c r="E3" s="85" t="s">
        <v>3</v>
      </c>
      <c r="F3" s="314">
        <f>'General Instructions'!E5</f>
        <v>0</v>
      </c>
      <c r="G3" s="314"/>
      <c r="H3" s="314"/>
      <c r="I3" s="67"/>
    </row>
    <row r="4" spans="2:13" hidden="1" x14ac:dyDescent="0.35">
      <c r="B4" s="304" t="s">
        <v>4</v>
      </c>
      <c r="C4" s="304"/>
      <c r="D4" s="85"/>
      <c r="E4" s="85" t="s">
        <v>3</v>
      </c>
      <c r="F4" s="314">
        <f>'General Instructions'!E6</f>
        <v>0</v>
      </c>
      <c r="G4" s="314"/>
      <c r="H4" s="314"/>
      <c r="I4" s="67"/>
    </row>
    <row r="5" spans="2:13" x14ac:dyDescent="0.35">
      <c r="B5" s="304" t="s">
        <v>5</v>
      </c>
      <c r="C5" s="304"/>
      <c r="D5" s="85"/>
      <c r="E5" s="85" t="s">
        <v>3</v>
      </c>
      <c r="F5" s="314">
        <f>'General Instructions'!E7</f>
        <v>0</v>
      </c>
      <c r="G5" s="314"/>
      <c r="H5" s="314"/>
      <c r="I5" s="67"/>
    </row>
    <row r="6" spans="2:13" x14ac:dyDescent="0.35">
      <c r="B6" s="304" t="s">
        <v>6</v>
      </c>
      <c r="C6" s="304"/>
      <c r="D6" s="85"/>
      <c r="E6" s="85" t="s">
        <v>3</v>
      </c>
      <c r="F6" s="74" t="str">
        <f>'General Instructions'!E8</f>
        <v/>
      </c>
      <c r="G6" s="74"/>
      <c r="H6" s="74"/>
      <c r="I6" s="75"/>
    </row>
    <row r="7" spans="2:13" ht="15" thickBot="1" x14ac:dyDescent="0.4"/>
    <row r="8" spans="2:13" ht="44.15" customHeight="1" thickBot="1" x14ac:dyDescent="0.4">
      <c r="B8" s="125" t="s">
        <v>39</v>
      </c>
      <c r="C8" s="305" t="s">
        <v>40</v>
      </c>
      <c r="D8" s="305"/>
      <c r="E8" s="305"/>
      <c r="F8" s="333"/>
      <c r="G8" s="49" t="s">
        <v>41</v>
      </c>
      <c r="H8" s="49" t="s">
        <v>41</v>
      </c>
      <c r="I8" s="50" t="s">
        <v>42</v>
      </c>
      <c r="J8" s="51" t="s">
        <v>43</v>
      </c>
      <c r="L8" s="114" t="s">
        <v>106</v>
      </c>
      <c r="M8" s="67"/>
    </row>
    <row r="9" spans="2:13" ht="30" customHeight="1" x14ac:dyDescent="0.35">
      <c r="B9" s="334">
        <v>5.3</v>
      </c>
      <c r="C9" s="288" t="s">
        <v>107</v>
      </c>
      <c r="D9" s="289"/>
      <c r="E9" s="289"/>
      <c r="F9" s="338"/>
      <c r="G9" s="108"/>
      <c r="H9" s="216"/>
      <c r="I9" s="232"/>
      <c r="J9" s="246"/>
      <c r="K9" s="76"/>
      <c r="L9" s="115"/>
      <c r="M9" s="67"/>
    </row>
    <row r="10" spans="2:13" ht="55" customHeight="1" x14ac:dyDescent="0.35">
      <c r="B10" s="277"/>
      <c r="C10" s="77" t="s">
        <v>46</v>
      </c>
      <c r="D10" s="302" t="s">
        <v>108</v>
      </c>
      <c r="E10" s="302"/>
      <c r="F10" s="303"/>
      <c r="G10" s="105"/>
      <c r="H10" s="217"/>
      <c r="I10" s="309" t="s">
        <v>109</v>
      </c>
      <c r="J10" s="95" t="s">
        <v>49</v>
      </c>
      <c r="L10" s="115"/>
      <c r="M10" s="67"/>
    </row>
    <row r="11" spans="2:13" ht="52" customHeight="1" x14ac:dyDescent="0.35">
      <c r="B11" s="277"/>
      <c r="C11" s="155" t="s">
        <v>110</v>
      </c>
      <c r="D11" s="335" t="s">
        <v>111</v>
      </c>
      <c r="E11" s="335"/>
      <c r="F11" s="336"/>
      <c r="G11" s="147"/>
      <c r="H11" s="218"/>
      <c r="I11" s="310"/>
      <c r="J11" s="126" t="s">
        <v>49</v>
      </c>
      <c r="K11" s="76"/>
      <c r="L11" s="115"/>
      <c r="M11" s="67"/>
    </row>
    <row r="12" spans="2:13" ht="30" customHeight="1" x14ac:dyDescent="0.35">
      <c r="B12" s="278"/>
      <c r="C12" s="337" t="s">
        <v>112</v>
      </c>
      <c r="D12" s="337"/>
      <c r="E12" s="337"/>
      <c r="F12" s="337"/>
      <c r="G12" s="211"/>
      <c r="H12" s="219" t="str">
        <f>IF(AND(ISNUMBER(G9),ISNUMBER(G10),ISNUMBER(G11)),(ABS(G9)-ABS(G10)+MIN(ABS(G10),ABS(G11))),"")</f>
        <v/>
      </c>
      <c r="I12" s="206"/>
      <c r="J12" s="53"/>
      <c r="L12" s="115"/>
      <c r="M12" s="67"/>
    </row>
    <row r="13" spans="2:13" ht="30" customHeight="1" x14ac:dyDescent="0.35">
      <c r="B13" s="141">
        <v>5.4</v>
      </c>
      <c r="C13" s="321" t="s">
        <v>113</v>
      </c>
      <c r="D13" s="322"/>
      <c r="E13" s="322"/>
      <c r="F13" s="323"/>
      <c r="G13" s="193"/>
      <c r="H13" s="211"/>
      <c r="I13" s="206"/>
      <c r="J13" s="208"/>
      <c r="L13" s="115"/>
      <c r="M13" s="67"/>
    </row>
    <row r="14" spans="2:13" ht="30" customHeight="1" x14ac:dyDescent="0.35">
      <c r="B14" s="141">
        <v>5.5</v>
      </c>
      <c r="C14" s="324" t="s">
        <v>114</v>
      </c>
      <c r="D14" s="325"/>
      <c r="E14" s="325"/>
      <c r="F14" s="326"/>
      <c r="G14" s="195"/>
      <c r="H14" s="219" t="str">
        <f>IF(ISNUMBER(G13),G13*0.08,"")</f>
        <v/>
      </c>
      <c r="I14" s="206"/>
      <c r="J14" s="208"/>
      <c r="L14" s="115"/>
      <c r="M14" s="67"/>
    </row>
    <row r="15" spans="2:13" ht="30" customHeight="1" thickBot="1" x14ac:dyDescent="0.4">
      <c r="B15" s="156"/>
      <c r="C15" s="318" t="s">
        <v>115</v>
      </c>
      <c r="D15" s="319"/>
      <c r="E15" s="319"/>
      <c r="F15" s="320"/>
      <c r="G15" s="212"/>
      <c r="H15" s="220" t="str">
        <f>IF(AND(ISNUMBER(H12),ISNUMBER(H14)),ABS(H12)-ABS(H14),"")</f>
        <v/>
      </c>
      <c r="I15" s="233"/>
      <c r="J15" s="209"/>
      <c r="K15" s="76"/>
      <c r="L15" s="115"/>
      <c r="M15" s="67"/>
    </row>
    <row r="16" spans="2:13" ht="30" customHeight="1" x14ac:dyDescent="0.35">
      <c r="B16" s="345" t="s">
        <v>116</v>
      </c>
      <c r="C16" s="342" t="s">
        <v>117</v>
      </c>
      <c r="D16" s="343"/>
      <c r="E16" s="343"/>
      <c r="F16" s="344"/>
      <c r="G16" s="157"/>
      <c r="H16" s="221"/>
      <c r="I16" s="234"/>
      <c r="J16" s="158" t="s">
        <v>49</v>
      </c>
      <c r="K16" s="76"/>
      <c r="L16" s="115"/>
      <c r="M16" s="67"/>
    </row>
    <row r="17" spans="2:13" ht="30" customHeight="1" x14ac:dyDescent="0.35">
      <c r="B17" s="346"/>
      <c r="C17" s="44" t="s">
        <v>46</v>
      </c>
      <c r="D17" s="298" t="s">
        <v>118</v>
      </c>
      <c r="E17" s="298"/>
      <c r="F17" s="299"/>
      <c r="G17" s="106"/>
      <c r="H17" s="222"/>
      <c r="I17" s="235"/>
      <c r="J17" s="96" t="s">
        <v>49</v>
      </c>
      <c r="K17" s="76"/>
      <c r="L17" s="115" t="s">
        <v>119</v>
      </c>
      <c r="M17" s="67"/>
    </row>
    <row r="18" spans="2:13" ht="30" customHeight="1" x14ac:dyDescent="0.35">
      <c r="B18" s="347"/>
      <c r="C18" s="321" t="s">
        <v>120</v>
      </c>
      <c r="D18" s="322"/>
      <c r="E18" s="322"/>
      <c r="F18" s="323"/>
      <c r="G18" s="198"/>
      <c r="H18" s="219" t="str">
        <f>IF(AND(ISNUMBER(G16),ISNUMBER(G17)),ABS(G16)-ABS(G17),"")</f>
        <v/>
      </c>
      <c r="I18" s="235"/>
      <c r="J18" s="244"/>
      <c r="K18" s="76"/>
      <c r="L18" s="115"/>
      <c r="M18" s="67"/>
    </row>
    <row r="19" spans="2:13" ht="40" customHeight="1" x14ac:dyDescent="0.35">
      <c r="B19" s="348" t="s">
        <v>121</v>
      </c>
      <c r="C19" s="339" t="s">
        <v>122</v>
      </c>
      <c r="D19" s="340"/>
      <c r="E19" s="340"/>
      <c r="F19" s="341"/>
      <c r="G19" s="193"/>
      <c r="H19" s="223"/>
      <c r="I19" s="235"/>
      <c r="J19" s="96" t="s">
        <v>49</v>
      </c>
      <c r="L19" s="115"/>
      <c r="M19" s="67"/>
    </row>
    <row r="20" spans="2:13" ht="40" customHeight="1" x14ac:dyDescent="0.35">
      <c r="B20" s="346"/>
      <c r="C20" s="44" t="s">
        <v>46</v>
      </c>
      <c r="D20" s="298" t="s">
        <v>123</v>
      </c>
      <c r="E20" s="298"/>
      <c r="F20" s="299"/>
      <c r="G20" s="106"/>
      <c r="H20" s="222"/>
      <c r="I20" s="235"/>
      <c r="J20" s="96" t="s">
        <v>49</v>
      </c>
      <c r="L20" s="115" t="s">
        <v>124</v>
      </c>
      <c r="M20" s="67"/>
    </row>
    <row r="21" spans="2:13" ht="30" customHeight="1" x14ac:dyDescent="0.35">
      <c r="B21" s="347"/>
      <c r="C21" s="321" t="s">
        <v>125</v>
      </c>
      <c r="D21" s="322"/>
      <c r="E21" s="322"/>
      <c r="F21" s="323"/>
      <c r="G21" s="198"/>
      <c r="H21" s="219" t="str">
        <f>IF(AND(ISNUMBER(G19),ISNUMBER(G20)),ABS(G19)-ABS(G20),"")</f>
        <v/>
      </c>
      <c r="I21" s="235"/>
      <c r="J21" s="244"/>
      <c r="L21" s="115"/>
      <c r="M21" s="67"/>
    </row>
    <row r="22" spans="2:13" ht="41.15" customHeight="1" x14ac:dyDescent="0.35">
      <c r="B22" s="141" t="s">
        <v>126</v>
      </c>
      <c r="C22" s="321" t="s">
        <v>127</v>
      </c>
      <c r="D22" s="322"/>
      <c r="E22" s="322"/>
      <c r="F22" s="323"/>
      <c r="G22" s="198"/>
      <c r="H22" s="106"/>
      <c r="I22" s="236"/>
      <c r="J22" s="96" t="s">
        <v>49</v>
      </c>
      <c r="L22" s="115"/>
      <c r="M22" s="67"/>
    </row>
    <row r="23" spans="2:13" ht="63" customHeight="1" x14ac:dyDescent="0.35">
      <c r="B23" s="348" t="s">
        <v>128</v>
      </c>
      <c r="C23" s="339" t="s">
        <v>129</v>
      </c>
      <c r="D23" s="340"/>
      <c r="E23" s="340"/>
      <c r="F23" s="341"/>
      <c r="G23" s="106"/>
      <c r="H23" s="222"/>
      <c r="I23" s="237" t="s">
        <v>130</v>
      </c>
      <c r="J23" s="96" t="s">
        <v>49</v>
      </c>
      <c r="L23" s="115"/>
      <c r="M23" s="67"/>
    </row>
    <row r="24" spans="2:13" ht="40" customHeight="1" x14ac:dyDescent="0.35">
      <c r="B24" s="346"/>
      <c r="C24" s="44" t="s">
        <v>46</v>
      </c>
      <c r="D24" s="298" t="s">
        <v>131</v>
      </c>
      <c r="E24" s="298"/>
      <c r="F24" s="299"/>
      <c r="G24" s="106"/>
      <c r="H24" s="222"/>
      <c r="I24" s="235"/>
      <c r="J24" s="96" t="s">
        <v>49</v>
      </c>
      <c r="L24" s="115"/>
      <c r="M24" s="67"/>
    </row>
    <row r="25" spans="2:13" ht="30" customHeight="1" x14ac:dyDescent="0.35">
      <c r="B25" s="347"/>
      <c r="C25" s="321" t="s">
        <v>132</v>
      </c>
      <c r="D25" s="322"/>
      <c r="E25" s="322"/>
      <c r="F25" s="323"/>
      <c r="G25" s="198"/>
      <c r="H25" s="219" t="str">
        <f>IF(AND(ISNUMBER(G23),ISNUMBER(G24)),ABS(G23)-ABS(G24),"")</f>
        <v/>
      </c>
      <c r="I25" s="235"/>
      <c r="J25" s="244"/>
      <c r="L25" s="115"/>
      <c r="M25" s="67"/>
    </row>
    <row r="26" spans="2:13" ht="30" customHeight="1" x14ac:dyDescent="0.35">
      <c r="B26" s="348" t="s">
        <v>133</v>
      </c>
      <c r="C26" s="339" t="s">
        <v>134</v>
      </c>
      <c r="D26" s="340"/>
      <c r="E26" s="340"/>
      <c r="F26" s="341"/>
      <c r="G26" s="106"/>
      <c r="H26" s="222"/>
      <c r="I26" s="235"/>
      <c r="J26" s="96" t="s">
        <v>49</v>
      </c>
      <c r="L26" s="115"/>
      <c r="M26" s="67"/>
    </row>
    <row r="27" spans="2:13" ht="40" customHeight="1" x14ac:dyDescent="0.35">
      <c r="B27" s="346"/>
      <c r="C27" s="44" t="s">
        <v>46</v>
      </c>
      <c r="D27" s="298" t="s">
        <v>135</v>
      </c>
      <c r="E27" s="298"/>
      <c r="F27" s="299"/>
      <c r="G27" s="106"/>
      <c r="H27" s="222"/>
      <c r="I27" s="235"/>
      <c r="J27" s="96" t="s">
        <v>49</v>
      </c>
      <c r="L27" s="115" t="s">
        <v>136</v>
      </c>
      <c r="M27" s="67"/>
    </row>
    <row r="28" spans="2:13" ht="30" customHeight="1" x14ac:dyDescent="0.35">
      <c r="B28" s="347"/>
      <c r="C28" s="321" t="s">
        <v>137</v>
      </c>
      <c r="D28" s="322"/>
      <c r="E28" s="322"/>
      <c r="F28" s="323"/>
      <c r="G28" s="198"/>
      <c r="H28" s="219" t="str">
        <f>IF(AND(ISNUMBER(G26),ISNUMBER(G27)),ABS(G26)-ABS(G27),"")</f>
        <v/>
      </c>
      <c r="I28" s="235"/>
      <c r="J28" s="244"/>
      <c r="L28" s="115"/>
      <c r="M28" s="67"/>
    </row>
    <row r="29" spans="2:13" ht="30" customHeight="1" thickBot="1" x14ac:dyDescent="0.4">
      <c r="B29" s="180" t="s">
        <v>138</v>
      </c>
      <c r="C29" s="311" t="s">
        <v>139</v>
      </c>
      <c r="D29" s="312"/>
      <c r="E29" s="312"/>
      <c r="F29" s="313"/>
      <c r="G29" s="213"/>
      <c r="H29" s="224" t="str">
        <f>IF(AND(ISNUMBER(H18),ISNUMBER(H21),ISNUMBER(H22),ISNUMBER(H25),ISNUMBER(H28)),SUM(H18,H21,H22,H25,H28),"")</f>
        <v/>
      </c>
      <c r="I29" s="238"/>
      <c r="J29" s="245"/>
      <c r="L29" s="115"/>
      <c r="M29" s="67"/>
    </row>
    <row r="30" spans="2:13" ht="30" customHeight="1" x14ac:dyDescent="0.35">
      <c r="B30" s="345" t="s">
        <v>140</v>
      </c>
      <c r="C30" s="330" t="s">
        <v>141</v>
      </c>
      <c r="D30" s="331"/>
      <c r="E30" s="331"/>
      <c r="F30" s="332"/>
      <c r="G30" s="181"/>
      <c r="H30" s="225"/>
      <c r="I30" s="239"/>
      <c r="J30" s="158" t="s">
        <v>49</v>
      </c>
      <c r="L30" s="115"/>
      <c r="M30" s="67"/>
    </row>
    <row r="31" spans="2:13" ht="40" customHeight="1" x14ac:dyDescent="0.35">
      <c r="B31" s="346"/>
      <c r="C31" s="321" t="s">
        <v>142</v>
      </c>
      <c r="D31" s="322"/>
      <c r="E31" s="322"/>
      <c r="F31" s="323"/>
      <c r="G31" s="107"/>
      <c r="H31" s="226"/>
      <c r="I31" s="240"/>
      <c r="J31" s="96" t="s">
        <v>49</v>
      </c>
      <c r="L31" s="115"/>
      <c r="M31" s="67"/>
    </row>
    <row r="32" spans="2:13" ht="40" customHeight="1" x14ac:dyDescent="0.35">
      <c r="B32" s="346"/>
      <c r="C32" s="321" t="s">
        <v>127</v>
      </c>
      <c r="D32" s="322"/>
      <c r="E32" s="322"/>
      <c r="F32" s="323"/>
      <c r="G32" s="107"/>
      <c r="H32" s="227"/>
      <c r="I32" s="240"/>
      <c r="J32" s="97" t="s">
        <v>49</v>
      </c>
      <c r="L32" s="115"/>
      <c r="M32" s="67"/>
    </row>
    <row r="33" spans="2:13" ht="60" customHeight="1" x14ac:dyDescent="0.35">
      <c r="B33" s="346"/>
      <c r="C33" s="321" t="s">
        <v>129</v>
      </c>
      <c r="D33" s="322"/>
      <c r="E33" s="322"/>
      <c r="F33" s="323"/>
      <c r="G33" s="107"/>
      <c r="H33" s="226"/>
      <c r="I33" s="237" t="s">
        <v>130</v>
      </c>
      <c r="J33" s="97" t="s">
        <v>49</v>
      </c>
      <c r="L33" s="115"/>
      <c r="M33" s="67"/>
    </row>
    <row r="34" spans="2:13" ht="30" customHeight="1" x14ac:dyDescent="0.35">
      <c r="B34" s="346"/>
      <c r="C34" s="321" t="s">
        <v>143</v>
      </c>
      <c r="D34" s="322"/>
      <c r="E34" s="322"/>
      <c r="F34" s="323"/>
      <c r="G34" s="107"/>
      <c r="H34" s="226"/>
      <c r="I34" s="240"/>
      <c r="J34" s="96" t="s">
        <v>49</v>
      </c>
      <c r="L34" s="115"/>
      <c r="M34" s="67"/>
    </row>
    <row r="35" spans="2:13" ht="60" customHeight="1" thickBot="1" x14ac:dyDescent="0.4">
      <c r="B35" s="349"/>
      <c r="C35" s="327" t="s">
        <v>144</v>
      </c>
      <c r="D35" s="328"/>
      <c r="E35" s="328"/>
      <c r="F35" s="329"/>
      <c r="G35" s="214"/>
      <c r="H35" s="228" t="str" cm="1">
        <f t="array" ref="H35">IF(AND(ISNUMBER(G30),ISNUMBER(G31),ISNUMBER(G32),ISNUMBER(G33),ISNUMBER(G34)),SUM(ABS(G30:G34)),"")</f>
        <v/>
      </c>
      <c r="I35" s="241" t="s">
        <v>145</v>
      </c>
      <c r="J35" s="243"/>
      <c r="K35" s="76"/>
      <c r="L35" s="115"/>
      <c r="M35" s="67"/>
    </row>
    <row r="36" spans="2:13" ht="30" customHeight="1" x14ac:dyDescent="0.35">
      <c r="B36" s="346" t="s">
        <v>146</v>
      </c>
      <c r="C36" s="353" t="s">
        <v>141</v>
      </c>
      <c r="D36" s="354"/>
      <c r="E36" s="354"/>
      <c r="F36" s="355"/>
      <c r="G36" s="107"/>
      <c r="H36" s="229"/>
      <c r="I36" s="242"/>
      <c r="J36" s="179" t="s">
        <v>49</v>
      </c>
      <c r="L36" s="115"/>
      <c r="M36" s="67"/>
    </row>
    <row r="37" spans="2:13" ht="40" customHeight="1" x14ac:dyDescent="0.35">
      <c r="B37" s="346"/>
      <c r="C37" s="321" t="s">
        <v>122</v>
      </c>
      <c r="D37" s="322"/>
      <c r="E37" s="322"/>
      <c r="F37" s="323"/>
      <c r="G37" s="107"/>
      <c r="H37" s="226"/>
      <c r="I37" s="240"/>
      <c r="J37" s="96" t="s">
        <v>49</v>
      </c>
      <c r="L37" s="115"/>
      <c r="M37" s="67"/>
    </row>
    <row r="38" spans="2:13" ht="40" customHeight="1" x14ac:dyDescent="0.35">
      <c r="B38" s="346"/>
      <c r="C38" s="321" t="s">
        <v>127</v>
      </c>
      <c r="D38" s="322"/>
      <c r="E38" s="322"/>
      <c r="F38" s="323"/>
      <c r="G38" s="107"/>
      <c r="H38" s="227"/>
      <c r="I38" s="240"/>
      <c r="J38" s="97" t="s">
        <v>49</v>
      </c>
      <c r="L38" s="115"/>
      <c r="M38" s="67"/>
    </row>
    <row r="39" spans="2:13" ht="50.15" customHeight="1" x14ac:dyDescent="0.35">
      <c r="B39" s="346"/>
      <c r="C39" s="321" t="s">
        <v>129</v>
      </c>
      <c r="D39" s="322"/>
      <c r="E39" s="322"/>
      <c r="F39" s="323"/>
      <c r="G39" s="107"/>
      <c r="H39" s="229"/>
      <c r="I39" s="237" t="s">
        <v>130</v>
      </c>
      <c r="J39" s="97" t="s">
        <v>49</v>
      </c>
      <c r="L39" s="115"/>
      <c r="M39" s="67"/>
    </row>
    <row r="40" spans="2:13" ht="30" customHeight="1" x14ac:dyDescent="0.35">
      <c r="B40" s="346"/>
      <c r="C40" s="321" t="s">
        <v>147</v>
      </c>
      <c r="D40" s="322"/>
      <c r="E40" s="322"/>
      <c r="F40" s="323"/>
      <c r="G40" s="107"/>
      <c r="H40" s="226"/>
      <c r="I40" s="240"/>
      <c r="J40" s="96" t="s">
        <v>49</v>
      </c>
      <c r="L40" s="115"/>
      <c r="M40" s="67"/>
    </row>
    <row r="41" spans="2:13" ht="40" customHeight="1" x14ac:dyDescent="0.35">
      <c r="B41" s="347"/>
      <c r="C41" s="350" t="s">
        <v>148</v>
      </c>
      <c r="D41" s="351"/>
      <c r="E41" s="351"/>
      <c r="F41" s="352"/>
      <c r="G41" s="215"/>
      <c r="H41" s="230" t="str" cm="1">
        <f t="array" ref="H41">IF(AND(ISNUMBER(G36),ISNUMBER(G37),ISNUMBER(G38),ISNUMBER(G39),ISNUMBER(G40)),SUM(ABS(G36:G40)),"")</f>
        <v/>
      </c>
      <c r="I41" s="202" t="s">
        <v>149</v>
      </c>
      <c r="J41" s="111"/>
      <c r="L41" s="115"/>
      <c r="M41" s="67"/>
    </row>
    <row r="42" spans="2:13" ht="30" customHeight="1" thickBot="1" x14ac:dyDescent="0.4">
      <c r="B42" s="117"/>
      <c r="C42" s="311" t="s">
        <v>150</v>
      </c>
      <c r="D42" s="312"/>
      <c r="E42" s="312"/>
      <c r="F42" s="313"/>
      <c r="G42" s="248"/>
      <c r="H42" s="231" t="str">
        <f>IF(AND(ISNUMBER(H29),ISNUMBER(H35),ISNUMBER(H41)),IF(H29+ABS(H35)-ABS(H41)&lt;0,0,H29+ABS(H35)-ABS(H41)),"")</f>
        <v/>
      </c>
      <c r="I42" s="79"/>
      <c r="J42" s="80"/>
      <c r="L42" s="115"/>
      <c r="M42" s="67"/>
    </row>
    <row r="43" spans="2:13" ht="20.149999999999999" customHeight="1" x14ac:dyDescent="0.35">
      <c r="C43" s="314"/>
      <c r="D43" s="314"/>
      <c r="E43" s="314"/>
      <c r="F43" s="314"/>
    </row>
    <row r="44" spans="2:13" ht="11.15" customHeight="1" x14ac:dyDescent="0.3">
      <c r="B44" s="178" t="s">
        <v>92</v>
      </c>
    </row>
    <row r="45" spans="2:13" ht="11.15" customHeight="1" x14ac:dyDescent="0.3">
      <c r="B45" s="178" t="s">
        <v>151</v>
      </c>
    </row>
    <row r="46" spans="2:13" ht="20.149999999999999" customHeight="1" thickBot="1" x14ac:dyDescent="0.35">
      <c r="B46" s="178"/>
    </row>
    <row r="47" spans="2:13" ht="20.149999999999999" customHeight="1" thickBot="1" x14ac:dyDescent="0.4">
      <c r="B47" s="118"/>
      <c r="C47" s="69"/>
      <c r="D47" s="69"/>
      <c r="E47" s="69"/>
      <c r="F47" s="69"/>
      <c r="G47" s="294" t="s">
        <v>95</v>
      </c>
      <c r="H47" s="295"/>
      <c r="I47" s="55" t="s">
        <v>152</v>
      </c>
    </row>
    <row r="48" spans="2:13" ht="32.15" customHeight="1" x14ac:dyDescent="0.35">
      <c r="C48" s="70"/>
      <c r="D48" s="70"/>
      <c r="E48" s="70"/>
      <c r="F48" s="70"/>
      <c r="G48" s="290" t="s">
        <v>153</v>
      </c>
      <c r="H48" s="291"/>
      <c r="I48" s="315" t="str">
        <f>IFERROR((IF(H42=0,"∞",ROUND((H15/H42),2))),"-")</f>
        <v>-</v>
      </c>
    </row>
    <row r="49" spans="3:10" ht="32.15" customHeight="1" thickBot="1" x14ac:dyDescent="0.4">
      <c r="C49" s="70"/>
      <c r="D49" s="70"/>
      <c r="E49" s="70"/>
      <c r="F49" s="70"/>
      <c r="G49" s="316" t="s">
        <v>154</v>
      </c>
      <c r="H49" s="317"/>
      <c r="I49" s="281"/>
      <c r="J49" s="86"/>
    </row>
    <row r="50" spans="3:10" ht="20.149999999999999" customHeight="1" thickBot="1" x14ac:dyDescent="0.4">
      <c r="C50" s="71"/>
      <c r="D50" s="71"/>
      <c r="E50" s="71"/>
      <c r="F50" s="71"/>
      <c r="G50" s="71"/>
      <c r="H50" s="71"/>
      <c r="J50" s="72"/>
    </row>
    <row r="51" spans="3:10" ht="20.149999999999999" customHeight="1" thickBot="1" x14ac:dyDescent="0.4">
      <c r="D51" s="73"/>
      <c r="E51" s="73"/>
      <c r="F51" s="73"/>
      <c r="G51" s="42" t="s">
        <v>97</v>
      </c>
      <c r="H51" s="29" t="s">
        <v>98</v>
      </c>
      <c r="I51" s="28" t="s">
        <v>99</v>
      </c>
    </row>
    <row r="52" spans="3:10" ht="20.149999999999999" customHeight="1" x14ac:dyDescent="0.35">
      <c r="G52" s="159" t="s">
        <v>155</v>
      </c>
      <c r="H52" s="160">
        <v>100</v>
      </c>
      <c r="I52" s="282" t="str">
        <f>IF(I48="-","-",ROUND((IF(I48="∞",1,IF(I48&lt;=1,0,IF(I48&gt;=3,1,((I48-1)/(3-1)))))),4))</f>
        <v>-</v>
      </c>
    </row>
    <row r="53" spans="3:10" ht="20.149999999999999" customHeight="1" x14ac:dyDescent="0.35">
      <c r="G53" s="161" t="s">
        <v>156</v>
      </c>
      <c r="H53" s="162" t="s">
        <v>102</v>
      </c>
      <c r="I53" s="283"/>
    </row>
    <row r="54" spans="3:10" ht="20.149999999999999" customHeight="1" thickBot="1" x14ac:dyDescent="0.4">
      <c r="G54" s="163" t="s">
        <v>157</v>
      </c>
      <c r="H54" s="164">
        <v>0</v>
      </c>
      <c r="I54" s="284"/>
    </row>
    <row r="55" spans="3:10" ht="20.149999999999999" customHeight="1" thickBot="1" x14ac:dyDescent="0.4"/>
    <row r="56" spans="3:10" ht="20.149999999999999" customHeight="1" thickBot="1" x14ac:dyDescent="0.4">
      <c r="H56" s="274" t="s">
        <v>30</v>
      </c>
      <c r="I56" s="275"/>
    </row>
    <row r="57" spans="3:10" ht="30" customHeight="1" thickBot="1" x14ac:dyDescent="0.4">
      <c r="H57" s="165" t="s">
        <v>104</v>
      </c>
      <c r="I57" s="38" t="str">
        <f>IF(I52="-","-",ROUND(I52/3,4))</f>
        <v>-</v>
      </c>
    </row>
  </sheetData>
  <sheetProtection algorithmName="SHA-512" hashValue="ZJCHb9togeemr7AzSeIGvdRc8rOZYC8K41LhjvZjX94mt5So5Vu6AXELI5bR5sEMJYlR/fjxCixDh7o0aoIKAQ==" saltValue="YhZuj9SckujYSOVG2u0XYQ==" spinCount="100000" sheet="1" objects="1" scenarios="1" selectLockedCells="1"/>
  <mergeCells count="57">
    <mergeCell ref="C38:F38"/>
    <mergeCell ref="C39:F39"/>
    <mergeCell ref="C40:F40"/>
    <mergeCell ref="B30:B35"/>
    <mergeCell ref="C41:F41"/>
    <mergeCell ref="B36:B41"/>
    <mergeCell ref="C36:F36"/>
    <mergeCell ref="C37:F37"/>
    <mergeCell ref="C16:F16"/>
    <mergeCell ref="C19:F19"/>
    <mergeCell ref="D27:F27"/>
    <mergeCell ref="C18:F18"/>
    <mergeCell ref="B16:B18"/>
    <mergeCell ref="B19:B21"/>
    <mergeCell ref="B26:B28"/>
    <mergeCell ref="C22:F22"/>
    <mergeCell ref="C25:F25"/>
    <mergeCell ref="B23:B25"/>
    <mergeCell ref="C21:F21"/>
    <mergeCell ref="D24:F24"/>
    <mergeCell ref="C28:F28"/>
    <mergeCell ref="D20:F20"/>
    <mergeCell ref="C23:F23"/>
    <mergeCell ref="C29:F29"/>
    <mergeCell ref="C32:F32"/>
    <mergeCell ref="C33:F33"/>
    <mergeCell ref="C34:F34"/>
    <mergeCell ref="C26:F26"/>
    <mergeCell ref="B3:C3"/>
    <mergeCell ref="F3:H3"/>
    <mergeCell ref="B4:C4"/>
    <mergeCell ref="F4:H4"/>
    <mergeCell ref="B5:C5"/>
    <mergeCell ref="F5:H5"/>
    <mergeCell ref="B6:C6"/>
    <mergeCell ref="C8:F8"/>
    <mergeCell ref="D10:F10"/>
    <mergeCell ref="B9:B12"/>
    <mergeCell ref="D11:F11"/>
    <mergeCell ref="C12:F12"/>
    <mergeCell ref="C9:F9"/>
    <mergeCell ref="I10:I11"/>
    <mergeCell ref="C42:F42"/>
    <mergeCell ref="H56:I56"/>
    <mergeCell ref="C43:F43"/>
    <mergeCell ref="G47:H47"/>
    <mergeCell ref="G48:H48"/>
    <mergeCell ref="I48:I49"/>
    <mergeCell ref="G49:H49"/>
    <mergeCell ref="I52:I54"/>
    <mergeCell ref="C15:F15"/>
    <mergeCell ref="C13:F13"/>
    <mergeCell ref="C14:F14"/>
    <mergeCell ref="D17:F17"/>
    <mergeCell ref="C35:F35"/>
    <mergeCell ref="C30:F30"/>
    <mergeCell ref="C31:F31"/>
  </mergeCells>
  <conditionalFormatting sqref="I35">
    <cfRule type="duplicateValues" dxfId="3" priority="3"/>
  </conditionalFormatting>
  <conditionalFormatting sqref="I41">
    <cfRule type="duplicateValues" dxfId="2" priority="2"/>
  </conditionalFormatting>
  <conditionalFormatting sqref="J10:J11 J16:J17 J19:J20 J22:J24 J26:J27 J30:J34 J36:J40">
    <cfRule type="expression" dxfId="1" priority="1">
      <formula>AND(OR($G10&lt;&gt;"",$H10&lt;&gt;""),LOWER(TRIM($J10))="please specify")</formula>
    </cfRule>
  </conditionalFormatting>
  <dataValidations count="1">
    <dataValidation type="list" allowBlank="1" showInputMessage="1" showErrorMessage="1" sqref="J10:J11 J16:J17 J19:J20 J22:J24 J26:J27 J30:J34 J36:J40" xr:uid="{00000000-0002-0000-0300-000000000000}">
      <formula1>"Financial Statements/Management Accounts,Internal Records"</formula1>
    </dataValidation>
  </dataValidations>
  <pageMargins left="0.7" right="0.7" top="0.75" bottom="0.75" header="0.3" footer="0.3"/>
  <pageSetup paperSize="9" scale="37"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CCF">
    <tabColor rgb="FFFFC000"/>
    <pageSetUpPr autoPageBreaks="0" fitToPage="1"/>
  </sheetPr>
  <dimension ref="B1:J39"/>
  <sheetViews>
    <sheetView showGridLines="0" view="pageBreakPreview" zoomScale="90" zoomScaleNormal="80" zoomScaleSheetLayoutView="90" workbookViewId="0">
      <selection activeCell="G9" sqref="G9"/>
    </sheetView>
  </sheetViews>
  <sheetFormatPr defaultColWidth="8.81640625" defaultRowHeight="14.5" x14ac:dyDescent="0.35"/>
  <cols>
    <col min="1" max="1" width="7.54296875" style="1" customWidth="1"/>
    <col min="2" max="2" width="15.54296875" style="39" customWidth="1"/>
    <col min="3" max="3" width="11.81640625" style="1" customWidth="1"/>
    <col min="4" max="4" width="3.453125" style="1" customWidth="1"/>
    <col min="5" max="5" width="61.81640625" style="1" customWidth="1"/>
    <col min="6" max="6" width="28.54296875" style="1" customWidth="1"/>
    <col min="7" max="7" width="28.54296875" style="11" customWidth="1"/>
    <col min="8" max="8" width="45.54296875" style="11" customWidth="1"/>
    <col min="9" max="9" width="34.54296875" style="1" customWidth="1"/>
    <col min="10" max="10" width="42.54296875" style="1" customWidth="1"/>
    <col min="11" max="11" width="7.54296875" style="1" customWidth="1"/>
    <col min="12" max="16384" width="8.81640625" style="1"/>
  </cols>
  <sheetData>
    <row r="1" spans="2:10" x14ac:dyDescent="0.35">
      <c r="B1" s="119" t="s">
        <v>158</v>
      </c>
    </row>
    <row r="2" spans="2:10" x14ac:dyDescent="0.35">
      <c r="B2" s="120"/>
    </row>
    <row r="3" spans="2:10" x14ac:dyDescent="0.35">
      <c r="B3" s="121" t="s">
        <v>25</v>
      </c>
      <c r="C3" s="41"/>
      <c r="D3" s="6" t="s">
        <v>3</v>
      </c>
      <c r="E3" s="20">
        <f>'General Instructions'!E5</f>
        <v>0</v>
      </c>
      <c r="G3" s="1"/>
      <c r="H3" s="20"/>
    </row>
    <row r="4" spans="2:10" hidden="1" x14ac:dyDescent="0.35">
      <c r="B4" s="121" t="s">
        <v>4</v>
      </c>
      <c r="C4" s="41"/>
      <c r="D4" s="6" t="s">
        <v>3</v>
      </c>
      <c r="E4" s="20">
        <f>'General Instructions'!E6</f>
        <v>0</v>
      </c>
      <c r="G4" s="1"/>
      <c r="H4" s="20"/>
    </row>
    <row r="5" spans="2:10" x14ac:dyDescent="0.35">
      <c r="B5" s="121" t="s">
        <v>5</v>
      </c>
      <c r="C5" s="41"/>
      <c r="D5" s="6" t="s">
        <v>3</v>
      </c>
      <c r="E5" s="20">
        <f>'General Instructions'!E7</f>
        <v>0</v>
      </c>
      <c r="G5" s="1"/>
      <c r="H5" s="20"/>
    </row>
    <row r="6" spans="2:10" x14ac:dyDescent="0.35">
      <c r="B6" s="121" t="s">
        <v>6</v>
      </c>
      <c r="C6" s="41"/>
      <c r="D6" s="6" t="s">
        <v>3</v>
      </c>
      <c r="E6" s="52" t="str">
        <f>'General Instructions'!E8</f>
        <v/>
      </c>
      <c r="G6" s="1"/>
      <c r="H6" s="21"/>
    </row>
    <row r="7" spans="2:10" ht="15" thickBot="1" x14ac:dyDescent="0.4"/>
    <row r="8" spans="2:10" s="5" customFormat="1" ht="44.15" customHeight="1" thickBot="1" x14ac:dyDescent="0.4">
      <c r="B8" s="135" t="s">
        <v>39</v>
      </c>
      <c r="C8" s="305" t="s">
        <v>40</v>
      </c>
      <c r="D8" s="305"/>
      <c r="E8" s="333"/>
      <c r="F8" s="49" t="s">
        <v>41</v>
      </c>
      <c r="G8" s="49" t="s">
        <v>41</v>
      </c>
      <c r="H8" s="50" t="s">
        <v>42</v>
      </c>
      <c r="I8" s="51" t="s">
        <v>43</v>
      </c>
    </row>
    <row r="9" spans="2:10" ht="30" customHeight="1" x14ac:dyDescent="0.35">
      <c r="B9" s="141" t="s">
        <v>159</v>
      </c>
      <c r="C9" s="331" t="s">
        <v>160</v>
      </c>
      <c r="D9" s="331"/>
      <c r="E9" s="332"/>
      <c r="F9" s="136"/>
      <c r="G9" s="102"/>
      <c r="H9" s="357" t="s">
        <v>161</v>
      </c>
      <c r="I9" s="61"/>
    </row>
    <row r="10" spans="2:10" ht="30" customHeight="1" x14ac:dyDescent="0.35">
      <c r="B10" s="141" t="s">
        <v>162</v>
      </c>
      <c r="C10" s="322" t="s">
        <v>163</v>
      </c>
      <c r="D10" s="322"/>
      <c r="E10" s="323"/>
      <c r="F10" s="137"/>
      <c r="G10" s="99"/>
      <c r="H10" s="358"/>
      <c r="I10" s="53"/>
    </row>
    <row r="11" spans="2:10" ht="30" customHeight="1" x14ac:dyDescent="0.35">
      <c r="B11" s="141" t="s">
        <v>164</v>
      </c>
      <c r="C11" s="322" t="s">
        <v>165</v>
      </c>
      <c r="D11" s="322"/>
      <c r="E11" s="323"/>
      <c r="F11" s="137"/>
      <c r="G11" s="99"/>
      <c r="H11" s="358"/>
      <c r="I11" s="53"/>
    </row>
    <row r="12" spans="2:10" ht="30" customHeight="1" x14ac:dyDescent="0.35">
      <c r="B12" s="348" t="s">
        <v>166</v>
      </c>
      <c r="C12" s="322" t="s">
        <v>167</v>
      </c>
      <c r="D12" s="322"/>
      <c r="E12" s="323"/>
      <c r="F12" s="138"/>
      <c r="G12" s="99"/>
      <c r="H12" s="358"/>
      <c r="I12" s="53"/>
    </row>
    <row r="13" spans="2:10" ht="33" customHeight="1" x14ac:dyDescent="0.35">
      <c r="B13" s="347"/>
      <c r="C13" s="322" t="s">
        <v>168</v>
      </c>
      <c r="D13" s="322"/>
      <c r="E13" s="323"/>
      <c r="F13" s="138"/>
      <c r="G13" s="99"/>
      <c r="H13" s="310"/>
      <c r="I13" s="53"/>
    </row>
    <row r="14" spans="2:10" ht="30" customHeight="1" x14ac:dyDescent="0.35">
      <c r="B14" s="141" t="s">
        <v>169</v>
      </c>
      <c r="C14" s="322" t="s">
        <v>170</v>
      </c>
      <c r="D14" s="322"/>
      <c r="E14" s="323"/>
      <c r="F14" s="137"/>
      <c r="G14" s="100" t="str">
        <f>IF('A. FTAC'!G27="","",IFERROR(ABS('A. FTAC'!G27),""))</f>
        <v/>
      </c>
      <c r="H14" s="144"/>
      <c r="I14" s="53"/>
      <c r="J14" s="39"/>
    </row>
    <row r="15" spans="2:10" ht="30" customHeight="1" x14ac:dyDescent="0.35">
      <c r="B15" s="141" t="s">
        <v>171</v>
      </c>
      <c r="C15" s="322" t="s">
        <v>172</v>
      </c>
      <c r="D15" s="322"/>
      <c r="E15" s="323"/>
      <c r="F15" s="138"/>
      <c r="G15" s="99"/>
      <c r="H15" s="56" t="s">
        <v>173</v>
      </c>
      <c r="I15" s="96" t="s">
        <v>49</v>
      </c>
    </row>
    <row r="16" spans="2:10" ht="30" customHeight="1" x14ac:dyDescent="0.35">
      <c r="B16" s="141" t="s">
        <v>174</v>
      </c>
      <c r="C16" s="340" t="s">
        <v>175</v>
      </c>
      <c r="D16" s="340"/>
      <c r="E16" s="341"/>
      <c r="F16" s="138"/>
      <c r="G16" s="99"/>
      <c r="H16" s="128"/>
      <c r="I16" s="96" t="s">
        <v>49</v>
      </c>
    </row>
    <row r="17" spans="2:10" ht="40" customHeight="1" thickBot="1" x14ac:dyDescent="0.4">
      <c r="B17" s="134">
        <v>6.3</v>
      </c>
      <c r="C17" s="57" t="s">
        <v>176</v>
      </c>
      <c r="D17" s="57"/>
      <c r="E17" s="58"/>
      <c r="F17" s="139"/>
      <c r="G17" s="101" t="str" cm="1">
        <f t="array" ref="G17">IF(AND(ISNUMBER(G9),ISNUMBER(G10),ISNUMBER(G11),ISNUMBER(G12),ISNUMBER(G13),ISNUMBER(G14),ISNUMBER(G15),ISNUMBER(G16)),SUM(ABS(G9:G16)),"")</f>
        <v/>
      </c>
      <c r="H17" s="129"/>
      <c r="I17" s="78"/>
    </row>
    <row r="18" spans="2:10" ht="30" customHeight="1" x14ac:dyDescent="0.35">
      <c r="B18" s="142" t="s">
        <v>177</v>
      </c>
      <c r="C18" s="59" t="s">
        <v>178</v>
      </c>
      <c r="D18" s="60"/>
      <c r="E18" s="60"/>
      <c r="F18" s="136"/>
      <c r="G18" s="102"/>
      <c r="H18" s="145"/>
      <c r="I18" s="61"/>
    </row>
    <row r="19" spans="2:10" ht="30" customHeight="1" x14ac:dyDescent="0.35">
      <c r="B19" s="141" t="s">
        <v>179</v>
      </c>
      <c r="C19" s="62" t="s">
        <v>180</v>
      </c>
      <c r="D19" s="63"/>
      <c r="E19" s="63"/>
      <c r="F19" s="140"/>
      <c r="G19" s="99"/>
      <c r="H19" s="146"/>
      <c r="I19" s="53"/>
    </row>
    <row r="20" spans="2:10" ht="30" customHeight="1" x14ac:dyDescent="0.35">
      <c r="B20" s="141" t="s">
        <v>181</v>
      </c>
      <c r="C20" s="62" t="s">
        <v>182</v>
      </c>
      <c r="D20" s="65"/>
      <c r="E20" s="65"/>
      <c r="F20" s="137"/>
      <c r="G20" s="100" t="str">
        <f>IF('A. FTAC'!G25="","",IFERROR(ABS('A. FTAC'!G25),""))</f>
        <v/>
      </c>
      <c r="H20" s="146"/>
      <c r="I20" s="84"/>
      <c r="J20" s="39"/>
    </row>
    <row r="21" spans="2:10" ht="30" customHeight="1" x14ac:dyDescent="0.35">
      <c r="B21" s="141" t="s">
        <v>183</v>
      </c>
      <c r="C21" s="322" t="s">
        <v>170</v>
      </c>
      <c r="D21" s="322"/>
      <c r="E21" s="323"/>
      <c r="F21" s="137"/>
      <c r="G21" s="100" t="str">
        <f>IF('A. FTAC'!G27="","",IFERROR(ABS('A. FTAC'!G27),""))</f>
        <v/>
      </c>
      <c r="H21" s="146"/>
      <c r="I21" s="84"/>
      <c r="J21" s="39"/>
    </row>
    <row r="22" spans="2:10" ht="30" customHeight="1" x14ac:dyDescent="0.35">
      <c r="B22" s="141" t="s">
        <v>184</v>
      </c>
      <c r="C22" s="64" t="s">
        <v>185</v>
      </c>
      <c r="D22" s="65"/>
      <c r="E22" s="65"/>
      <c r="F22" s="137"/>
      <c r="G22" s="99"/>
      <c r="H22" s="56" t="s">
        <v>173</v>
      </c>
      <c r="I22" s="84"/>
      <c r="J22" s="39"/>
    </row>
    <row r="23" spans="2:10" ht="30" customHeight="1" x14ac:dyDescent="0.35">
      <c r="B23" s="141" t="s">
        <v>186</v>
      </c>
      <c r="C23" s="62" t="s">
        <v>187</v>
      </c>
      <c r="D23" s="66"/>
      <c r="E23" s="66"/>
      <c r="F23" s="138"/>
      <c r="G23" s="99"/>
      <c r="H23" s="146"/>
      <c r="I23" s="84"/>
      <c r="J23" s="39"/>
    </row>
    <row r="24" spans="2:10" ht="40" customHeight="1" thickBot="1" x14ac:dyDescent="0.4">
      <c r="B24" s="143">
        <v>6.4</v>
      </c>
      <c r="C24" s="57" t="s">
        <v>188</v>
      </c>
      <c r="D24" s="57"/>
      <c r="E24" s="57"/>
      <c r="F24" s="139"/>
      <c r="G24" s="103" t="str" cm="1">
        <f t="array" ref="G24">IF(AND(ISNUMBER(G18),ISNUMBER(G19),ISNUMBER(G20),ISNUMBER(G21),ISNUMBER(G22),ISNUMBER(G23)),SUM(ABS(G18:G23)),"")</f>
        <v/>
      </c>
      <c r="H24" s="129"/>
      <c r="I24" s="78"/>
    </row>
    <row r="25" spans="2:10" ht="20.149999999999999" customHeight="1" x14ac:dyDescent="0.35">
      <c r="B25" s="76"/>
      <c r="C25" s="314"/>
      <c r="D25" s="314"/>
      <c r="E25" s="314"/>
      <c r="F25" s="67"/>
      <c r="G25" s="68"/>
      <c r="H25" s="68"/>
      <c r="I25" s="67"/>
      <c r="J25" s="67"/>
    </row>
    <row r="26" spans="2:10" ht="11.15" customHeight="1" x14ac:dyDescent="0.3">
      <c r="B26" s="178" t="s">
        <v>92</v>
      </c>
      <c r="C26" s="67"/>
      <c r="D26" s="67"/>
      <c r="E26" s="67"/>
      <c r="F26" s="67"/>
      <c r="G26" s="68"/>
      <c r="H26" s="68"/>
      <c r="I26" s="67"/>
      <c r="J26" s="67"/>
    </row>
    <row r="27" spans="2:10" s="175" customFormat="1" ht="23.15" customHeight="1" x14ac:dyDescent="0.35">
      <c r="B27" s="356" t="s">
        <v>189</v>
      </c>
      <c r="C27" s="356"/>
      <c r="D27" s="356"/>
      <c r="E27" s="356"/>
      <c r="F27" s="356"/>
      <c r="G27" s="356"/>
      <c r="H27" s="356"/>
      <c r="I27" s="176"/>
      <c r="J27" s="176"/>
    </row>
    <row r="28" spans="2:10" ht="20.149999999999999" customHeight="1" thickBot="1" x14ac:dyDescent="0.4">
      <c r="B28" s="76"/>
      <c r="C28" s="67"/>
      <c r="D28" s="67"/>
      <c r="E28" s="67"/>
      <c r="F28" s="67"/>
      <c r="G28" s="68"/>
      <c r="H28" s="68"/>
      <c r="I28" s="67"/>
      <c r="J28" s="67"/>
    </row>
    <row r="29" spans="2:10" ht="20.149999999999999" customHeight="1" thickBot="1" x14ac:dyDescent="0.4">
      <c r="B29" s="76"/>
      <c r="C29" s="69"/>
      <c r="D29" s="69"/>
      <c r="F29" s="294" t="s">
        <v>95</v>
      </c>
      <c r="G29" s="295"/>
      <c r="H29" s="55" t="s">
        <v>190</v>
      </c>
      <c r="I29" s="67"/>
      <c r="J29" s="67"/>
    </row>
    <row r="30" spans="2:10" ht="20.149999999999999" customHeight="1" x14ac:dyDescent="0.35">
      <c r="B30" s="76"/>
      <c r="C30" s="70"/>
      <c r="D30" s="70"/>
      <c r="E30" s="69"/>
      <c r="F30" s="148" t="s">
        <v>191</v>
      </c>
      <c r="G30" s="149"/>
      <c r="H30" s="359" t="str">
        <f>IFERROR((IF(G24=0,"∞",ROUND((G17/G24*100),2))),"-")</f>
        <v>-</v>
      </c>
      <c r="I30" s="67"/>
      <c r="J30" s="67"/>
    </row>
    <row r="31" spans="2:10" ht="20.149999999999999" customHeight="1" thickBot="1" x14ac:dyDescent="0.4">
      <c r="B31" s="76"/>
      <c r="C31" s="70"/>
      <c r="D31" s="70"/>
      <c r="E31" s="70"/>
      <c r="F31" s="150" t="s">
        <v>192</v>
      </c>
      <c r="G31" s="151"/>
      <c r="H31" s="360"/>
      <c r="I31" s="67"/>
      <c r="J31" s="67"/>
    </row>
    <row r="32" spans="2:10" ht="20.149999999999999" customHeight="1" thickBot="1" x14ac:dyDescent="0.4">
      <c r="B32" s="76"/>
      <c r="C32" s="71"/>
      <c r="D32" s="71"/>
      <c r="E32" s="71"/>
      <c r="F32" s="27"/>
      <c r="G32" s="27"/>
      <c r="H32" s="83"/>
      <c r="I32" s="72"/>
      <c r="J32" s="67"/>
    </row>
    <row r="33" spans="2:10" ht="20.149999999999999" customHeight="1" thickBot="1" x14ac:dyDescent="0.4">
      <c r="B33" s="76"/>
      <c r="C33" s="73"/>
      <c r="D33" s="73"/>
      <c r="F33" s="82" t="s">
        <v>97</v>
      </c>
      <c r="G33" s="29" t="s">
        <v>98</v>
      </c>
      <c r="H33" s="28" t="s">
        <v>99</v>
      </c>
      <c r="I33" s="67"/>
      <c r="J33" s="67"/>
    </row>
    <row r="34" spans="2:10" ht="20.149999999999999" customHeight="1" x14ac:dyDescent="0.35">
      <c r="B34" s="76"/>
      <c r="C34" s="67"/>
      <c r="D34" s="67"/>
      <c r="E34" s="73"/>
      <c r="F34" s="168" t="s">
        <v>193</v>
      </c>
      <c r="G34" s="169">
        <v>100</v>
      </c>
      <c r="H34" s="282" t="str">
        <f>IF(H30="-","-",ROUND((IF(H30="∞",1,IF(H30&gt;=50,1,((H30-0)/(50-0))))),4))</f>
        <v>-</v>
      </c>
      <c r="I34" s="67"/>
      <c r="J34" s="67"/>
    </row>
    <row r="35" spans="2:10" ht="20.149999999999999" customHeight="1" thickBot="1" x14ac:dyDescent="0.4">
      <c r="B35" s="76"/>
      <c r="C35" s="67"/>
      <c r="D35" s="67"/>
      <c r="E35" s="67"/>
      <c r="F35" s="177" t="s">
        <v>194</v>
      </c>
      <c r="G35" s="170" t="s">
        <v>102</v>
      </c>
      <c r="H35" s="284"/>
      <c r="I35" s="67"/>
      <c r="J35" s="67"/>
    </row>
    <row r="36" spans="2:10" ht="20.149999999999999" customHeight="1" thickBot="1" x14ac:dyDescent="0.4">
      <c r="B36" s="76"/>
      <c r="C36" s="67"/>
      <c r="D36" s="67"/>
      <c r="E36" s="67"/>
      <c r="F36" s="5"/>
      <c r="G36" s="83"/>
      <c r="H36" s="83"/>
      <c r="I36" s="67"/>
      <c r="J36" s="67"/>
    </row>
    <row r="37" spans="2:10" ht="20.149999999999999" customHeight="1" thickBot="1" x14ac:dyDescent="0.4">
      <c r="B37" s="76"/>
      <c r="C37" s="67"/>
      <c r="D37" s="67"/>
      <c r="E37" s="67"/>
      <c r="F37" s="174"/>
      <c r="G37" s="274" t="s">
        <v>30</v>
      </c>
      <c r="H37" s="275"/>
      <c r="I37" s="67"/>
      <c r="J37" s="67"/>
    </row>
    <row r="38" spans="2:10" ht="30" customHeight="1" thickBot="1" x14ac:dyDescent="0.4">
      <c r="B38" s="76"/>
      <c r="C38" s="67"/>
      <c r="D38" s="67"/>
      <c r="E38" s="67"/>
      <c r="F38" s="5"/>
      <c r="G38" s="165" t="s">
        <v>104</v>
      </c>
      <c r="H38" s="38" t="str">
        <f>IF(H34="-","-",ROUND((H34/3),4))</f>
        <v>-</v>
      </c>
      <c r="I38" s="67"/>
      <c r="J38" s="67"/>
    </row>
    <row r="39" spans="2:10" x14ac:dyDescent="0.35">
      <c r="B39" s="76"/>
      <c r="C39" s="67"/>
      <c r="D39" s="67"/>
      <c r="E39" s="67"/>
      <c r="F39" s="67"/>
      <c r="G39" s="68"/>
      <c r="H39" s="68"/>
      <c r="I39" s="67"/>
      <c r="J39" s="67"/>
    </row>
  </sheetData>
  <sheetProtection algorithmName="SHA-512" hashValue="1P4b7yIjnpGu9uKoTckgvx6OYgrNx2wosjRUCfM2/dP++NmgFmr55P7TyzsL9TWjg2La6Gtu4V7WFPivakJRDA==" saltValue="WtiSDW4jh1cwpBKRjafawg==" spinCount="100000" sheet="1" objects="1" scenarios="1" selectLockedCells="1"/>
  <mergeCells count="18">
    <mergeCell ref="C8:E8"/>
    <mergeCell ref="H34:H35"/>
    <mergeCell ref="C25:E25"/>
    <mergeCell ref="H30:H31"/>
    <mergeCell ref="F29:G29"/>
    <mergeCell ref="C16:E16"/>
    <mergeCell ref="C21:E21"/>
    <mergeCell ref="C15:E15"/>
    <mergeCell ref="C13:E13"/>
    <mergeCell ref="C10:E10"/>
    <mergeCell ref="C11:E11"/>
    <mergeCell ref="C12:E12"/>
    <mergeCell ref="B27:H27"/>
    <mergeCell ref="C14:E14"/>
    <mergeCell ref="C9:E9"/>
    <mergeCell ref="H9:H13"/>
    <mergeCell ref="G37:H37"/>
    <mergeCell ref="B12:B13"/>
  </mergeCells>
  <conditionalFormatting sqref="I15:I16">
    <cfRule type="expression" dxfId="0" priority="1">
      <formula>AND(OR($F15&lt;&gt;"",$G15&lt;&gt;""),LOWER(TRIM($I15))="please specify")</formula>
    </cfRule>
  </conditionalFormatting>
  <dataValidations count="1">
    <dataValidation type="list" allowBlank="1" showInputMessage="1" showErrorMessage="1" sqref="I15:I16" xr:uid="{00000000-0002-0000-0400-000000000000}">
      <formula1>"Financial Statements/Management Accounts,Internal Records"</formula1>
    </dataValidation>
  </dataValidations>
  <pageMargins left="0.7" right="0.7" top="0.75" bottom="0.75" header="0.3" footer="0.3"/>
  <pageSetup paperSize="9" scale="38"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E9000-ACDE-4948-BDC3-B6D58B440158}">
  <sheetPr codeName="Sheet3">
    <tabColor theme="9"/>
    <pageSetUpPr autoPageBreaks="0"/>
  </sheetPr>
  <dimension ref="A1:N85"/>
  <sheetViews>
    <sheetView workbookViewId="0">
      <pane ySplit="1" topLeftCell="A2" activePane="bottomLeft" state="frozen"/>
      <selection pane="bottomLeft" activeCell="J65" sqref="J65"/>
    </sheetView>
  </sheetViews>
  <sheetFormatPr defaultRowHeight="14.5" x14ac:dyDescent="0.35"/>
  <cols>
    <col min="1" max="3" width="8.81640625" style="87"/>
    <col min="4" max="4" width="11.54296875" bestFit="1" customWidth="1"/>
    <col min="5" max="5" width="20.1796875" bestFit="1" customWidth="1"/>
    <col min="6" max="6" width="11.54296875" style="88" customWidth="1"/>
    <col min="7" max="7" width="11.453125" customWidth="1"/>
    <col min="8" max="8" width="13.453125" customWidth="1"/>
    <col min="10" max="10" width="20.453125" style="187" customWidth="1"/>
    <col min="11" max="11" width="11.81640625" style="87" customWidth="1"/>
    <col min="12" max="12" width="14.453125" style="87" bestFit="1" customWidth="1"/>
    <col min="13" max="13" width="24.1796875" style="89" bestFit="1" customWidth="1"/>
    <col min="14" max="14" width="44.81640625" customWidth="1"/>
  </cols>
  <sheetData>
    <row r="1" spans="1:14" x14ac:dyDescent="0.35">
      <c r="A1" s="87" t="s">
        <v>195</v>
      </c>
      <c r="B1" s="87" t="s">
        <v>196</v>
      </c>
      <c r="C1" s="87" t="s">
        <v>197</v>
      </c>
      <c r="D1" t="s">
        <v>198</v>
      </c>
      <c r="E1" t="s">
        <v>199</v>
      </c>
      <c r="F1" s="88" t="s">
        <v>200</v>
      </c>
      <c r="G1" t="s">
        <v>201</v>
      </c>
      <c r="H1" t="s">
        <v>202</v>
      </c>
      <c r="I1" t="s">
        <v>203</v>
      </c>
      <c r="J1" s="187" t="s">
        <v>28</v>
      </c>
      <c r="K1" s="87" t="s">
        <v>29</v>
      </c>
      <c r="L1" s="87" t="s">
        <v>204</v>
      </c>
      <c r="M1" s="89" t="s">
        <v>205</v>
      </c>
      <c r="N1" s="87" t="s">
        <v>206</v>
      </c>
    </row>
    <row r="2" spans="1:14" x14ac:dyDescent="0.35">
      <c r="A2" s="87" t="str">
        <f>'General Instructions'!$I$7</f>
        <v/>
      </c>
      <c r="B2" s="89" t="e">
        <f>'General Instructions'!$I$5</f>
        <v>#N/A</v>
      </c>
      <c r="C2" s="87">
        <f>'General Instructions'!$I$6</f>
        <v>0</v>
      </c>
      <c r="D2" t="s">
        <v>31</v>
      </c>
      <c r="E2" s="183" t="s">
        <v>207</v>
      </c>
      <c r="F2" s="88" t="s">
        <v>31</v>
      </c>
      <c r="G2">
        <v>9</v>
      </c>
      <c r="H2">
        <v>82</v>
      </c>
      <c r="I2">
        <v>1</v>
      </c>
      <c r="J2" s="187">
        <f>ABS('A. FTAC'!H9)</f>
        <v>0</v>
      </c>
      <c r="M2" s="89">
        <f>'A. FTAC'!K9</f>
        <v>0</v>
      </c>
      <c r="N2" s="185" t="s">
        <v>44</v>
      </c>
    </row>
    <row r="3" spans="1:14" x14ac:dyDescent="0.35">
      <c r="A3" s="87" t="str">
        <f>'General Instructions'!$I$7</f>
        <v/>
      </c>
      <c r="B3" s="89" t="e">
        <f>'General Instructions'!$I$5</f>
        <v>#N/A</v>
      </c>
      <c r="C3" s="87">
        <f>'General Instructions'!$I$6</f>
        <v>0</v>
      </c>
      <c r="D3" t="s">
        <v>31</v>
      </c>
      <c r="E3" s="183" t="s">
        <v>208</v>
      </c>
      <c r="F3" s="88" t="s">
        <v>31</v>
      </c>
      <c r="G3">
        <v>9</v>
      </c>
      <c r="H3">
        <v>83</v>
      </c>
      <c r="I3">
        <v>1</v>
      </c>
      <c r="J3" s="187">
        <f>ABS('A. FTAC'!H10)</f>
        <v>0</v>
      </c>
      <c r="M3" s="89">
        <f>'A. FTAC'!K10</f>
        <v>0</v>
      </c>
      <c r="N3" s="185" t="s">
        <v>47</v>
      </c>
    </row>
    <row r="4" spans="1:14" x14ac:dyDescent="0.35">
      <c r="A4" s="87" t="str">
        <f>'General Instructions'!$I$7</f>
        <v/>
      </c>
      <c r="B4" s="89" t="e">
        <f>'General Instructions'!$I$5</f>
        <v>#N/A</v>
      </c>
      <c r="C4" s="87">
        <f>'General Instructions'!$I$6</f>
        <v>0</v>
      </c>
      <c r="D4" t="s">
        <v>31</v>
      </c>
      <c r="E4" s="183" t="s">
        <v>209</v>
      </c>
      <c r="F4" s="88" t="s">
        <v>31</v>
      </c>
      <c r="G4">
        <v>9</v>
      </c>
      <c r="H4">
        <v>84</v>
      </c>
      <c r="I4">
        <v>1</v>
      </c>
      <c r="J4" s="247" t="str">
        <f>'A. FTAC'!H11</f>
        <v/>
      </c>
      <c r="M4" s="89">
        <f>'A. FTAC'!K11</f>
        <v>0</v>
      </c>
      <c r="N4" s="185" t="s">
        <v>51</v>
      </c>
    </row>
    <row r="5" spans="1:14" x14ac:dyDescent="0.35">
      <c r="A5" s="87" t="str">
        <f>'General Instructions'!$I$7</f>
        <v/>
      </c>
      <c r="B5" s="89" t="e">
        <f>'General Instructions'!$I$5</f>
        <v>#N/A</v>
      </c>
      <c r="C5" s="87">
        <f>'General Instructions'!$I$6</f>
        <v>0</v>
      </c>
      <c r="D5" t="s">
        <v>31</v>
      </c>
      <c r="E5" s="183" t="s">
        <v>210</v>
      </c>
      <c r="F5" s="88" t="s">
        <v>31</v>
      </c>
      <c r="G5">
        <v>9</v>
      </c>
      <c r="H5">
        <v>85</v>
      </c>
      <c r="I5">
        <v>1</v>
      </c>
      <c r="J5" s="187">
        <f>ABS('A. FTAC'!G12)</f>
        <v>0</v>
      </c>
      <c r="M5" s="89">
        <f>'A. FTAC'!K12</f>
        <v>0</v>
      </c>
      <c r="N5" s="185" t="s">
        <v>52</v>
      </c>
    </row>
    <row r="6" spans="1:14" x14ac:dyDescent="0.35">
      <c r="A6" s="87" t="str">
        <f>'General Instructions'!$I$7</f>
        <v/>
      </c>
      <c r="B6" s="89" t="e">
        <f>'General Instructions'!$I$5</f>
        <v>#N/A</v>
      </c>
      <c r="C6" s="87">
        <f>'General Instructions'!$I$6</f>
        <v>0</v>
      </c>
      <c r="D6" t="s">
        <v>31</v>
      </c>
      <c r="E6" s="183" t="s">
        <v>211</v>
      </c>
      <c r="F6" s="88" t="s">
        <v>31</v>
      </c>
      <c r="G6">
        <v>9</v>
      </c>
      <c r="H6">
        <v>86</v>
      </c>
      <c r="I6">
        <v>1</v>
      </c>
      <c r="J6" s="187">
        <f>ABS('A. FTAC'!G13)</f>
        <v>0</v>
      </c>
      <c r="M6" s="89">
        <f>'A. FTAC'!K13</f>
        <v>0</v>
      </c>
      <c r="N6" s="185" t="s">
        <v>53</v>
      </c>
    </row>
    <row r="7" spans="1:14" x14ac:dyDescent="0.35">
      <c r="A7" s="87" t="str">
        <f>'General Instructions'!$I$7</f>
        <v/>
      </c>
      <c r="B7" s="89" t="e">
        <f>'General Instructions'!$I$5</f>
        <v>#N/A</v>
      </c>
      <c r="C7" s="87">
        <f>'General Instructions'!$I$6</f>
        <v>0</v>
      </c>
      <c r="D7" t="s">
        <v>31</v>
      </c>
      <c r="E7" s="183" t="s">
        <v>212</v>
      </c>
      <c r="F7" s="88" t="s">
        <v>31</v>
      </c>
      <c r="G7">
        <v>9</v>
      </c>
      <c r="H7">
        <v>87</v>
      </c>
      <c r="I7">
        <v>1</v>
      </c>
      <c r="J7" s="187">
        <f>ABS('A. FTAC'!G14)</f>
        <v>0</v>
      </c>
      <c r="M7" s="89">
        <f>'A. FTAC'!K14</f>
        <v>0</v>
      </c>
      <c r="N7" s="185" t="s">
        <v>54</v>
      </c>
    </row>
    <row r="8" spans="1:14" x14ac:dyDescent="0.35">
      <c r="A8" s="87" t="str">
        <f>'General Instructions'!$I$7</f>
        <v/>
      </c>
      <c r="B8" s="89" t="e">
        <f>'General Instructions'!$I$5</f>
        <v>#N/A</v>
      </c>
      <c r="C8" s="87">
        <f>'General Instructions'!$I$6</f>
        <v>0</v>
      </c>
      <c r="D8" t="s">
        <v>31</v>
      </c>
      <c r="E8" s="183" t="s">
        <v>213</v>
      </c>
      <c r="F8" s="88" t="s">
        <v>31</v>
      </c>
      <c r="G8">
        <v>9</v>
      </c>
      <c r="H8">
        <v>88</v>
      </c>
      <c r="I8">
        <v>1</v>
      </c>
      <c r="J8" s="187">
        <f>ABS('A. FTAC'!G15)</f>
        <v>0</v>
      </c>
      <c r="M8" s="89">
        <f>'A. FTAC'!K15</f>
        <v>0</v>
      </c>
      <c r="N8" s="185" t="s">
        <v>55</v>
      </c>
    </row>
    <row r="9" spans="1:14" x14ac:dyDescent="0.35">
      <c r="A9" s="87" t="str">
        <f>'General Instructions'!$I$7</f>
        <v/>
      </c>
      <c r="B9" s="89" t="e">
        <f>'General Instructions'!$I$5</f>
        <v>#N/A</v>
      </c>
      <c r="C9" s="87">
        <f>'General Instructions'!$I$6</f>
        <v>0</v>
      </c>
      <c r="D9" t="s">
        <v>31</v>
      </c>
      <c r="E9" s="183" t="s">
        <v>214</v>
      </c>
      <c r="F9" s="88" t="s">
        <v>31</v>
      </c>
      <c r="G9">
        <v>9</v>
      </c>
      <c r="H9">
        <v>89</v>
      </c>
      <c r="I9">
        <v>1</v>
      </c>
      <c r="J9" s="187">
        <f>ABS('A. FTAC'!G16)</f>
        <v>0</v>
      </c>
      <c r="M9" s="89">
        <f>'A. FTAC'!K16</f>
        <v>0</v>
      </c>
      <c r="N9" s="185" t="s">
        <v>56</v>
      </c>
    </row>
    <row r="10" spans="1:14" x14ac:dyDescent="0.35">
      <c r="A10" s="87" t="str">
        <f>'General Instructions'!$I$7</f>
        <v/>
      </c>
      <c r="B10" s="89" t="e">
        <f>'General Instructions'!$I$5</f>
        <v>#N/A</v>
      </c>
      <c r="C10" s="87">
        <f>'General Instructions'!$I$6</f>
        <v>0</v>
      </c>
      <c r="D10" t="s">
        <v>31</v>
      </c>
      <c r="E10" s="183" t="s">
        <v>215</v>
      </c>
      <c r="F10" s="88" t="s">
        <v>31</v>
      </c>
      <c r="G10">
        <v>9</v>
      </c>
      <c r="H10">
        <v>90</v>
      </c>
      <c r="I10">
        <v>1</v>
      </c>
      <c r="J10" s="187">
        <f>ABS('A. FTAC'!H17)</f>
        <v>0</v>
      </c>
      <c r="M10" s="89">
        <f>'A. FTAC'!K17</f>
        <v>0</v>
      </c>
      <c r="N10" s="185" t="s">
        <v>58</v>
      </c>
    </row>
    <row r="11" spans="1:14" x14ac:dyDescent="0.35">
      <c r="A11" s="87" t="str">
        <f>'General Instructions'!$I$7</f>
        <v/>
      </c>
      <c r="B11" s="89" t="e">
        <f>'General Instructions'!$I$5</f>
        <v>#N/A</v>
      </c>
      <c r="C11" s="87">
        <f>'General Instructions'!$I$6</f>
        <v>0</v>
      </c>
      <c r="D11" t="s">
        <v>31</v>
      </c>
      <c r="E11" s="183" t="s">
        <v>216</v>
      </c>
      <c r="F11" s="88" t="s">
        <v>31</v>
      </c>
      <c r="G11">
        <v>9</v>
      </c>
      <c r="H11">
        <v>91</v>
      </c>
      <c r="I11">
        <v>1</v>
      </c>
      <c r="J11" s="187">
        <f>ABS('A. FTAC'!H18)</f>
        <v>0</v>
      </c>
      <c r="M11" s="89">
        <f>'A. FTAC'!K18</f>
        <v>0</v>
      </c>
      <c r="N11" s="185" t="s">
        <v>60</v>
      </c>
    </row>
    <row r="12" spans="1:14" x14ac:dyDescent="0.35">
      <c r="A12" s="87" t="str">
        <f>'General Instructions'!$I$7</f>
        <v/>
      </c>
      <c r="B12" s="89" t="e">
        <f>'General Instructions'!$I$5</f>
        <v>#N/A</v>
      </c>
      <c r="C12" s="87">
        <f>'General Instructions'!$I$6</f>
        <v>0</v>
      </c>
      <c r="D12" t="s">
        <v>31</v>
      </c>
      <c r="E12" s="183" t="s">
        <v>217</v>
      </c>
      <c r="F12" s="88" t="s">
        <v>31</v>
      </c>
      <c r="G12">
        <v>9</v>
      </c>
      <c r="H12">
        <v>159</v>
      </c>
      <c r="I12">
        <v>1</v>
      </c>
      <c r="J12" s="187">
        <f>ABS('A. FTAC'!H19)</f>
        <v>0</v>
      </c>
      <c r="M12" s="89">
        <f>'A. FTAC'!K19</f>
        <v>0</v>
      </c>
      <c r="N12" s="186" t="s">
        <v>62</v>
      </c>
    </row>
    <row r="13" spans="1:14" x14ac:dyDescent="0.35">
      <c r="A13" s="87" t="str">
        <f>'General Instructions'!$I$7</f>
        <v/>
      </c>
      <c r="B13" s="89" t="e">
        <f>'General Instructions'!$I$5</f>
        <v>#N/A</v>
      </c>
      <c r="C13" s="87">
        <f>'General Instructions'!$I$6</f>
        <v>0</v>
      </c>
      <c r="D13" t="s">
        <v>31</v>
      </c>
      <c r="E13" s="183" t="s">
        <v>218</v>
      </c>
      <c r="F13" s="88" t="s">
        <v>31</v>
      </c>
      <c r="G13">
        <v>9</v>
      </c>
      <c r="H13">
        <v>160</v>
      </c>
      <c r="I13">
        <v>1</v>
      </c>
      <c r="J13" s="187">
        <f>ABS('A. FTAC'!H20)</f>
        <v>0</v>
      </c>
      <c r="M13" s="89">
        <f>'A. FTAC'!K20</f>
        <v>0</v>
      </c>
      <c r="N13" s="186" t="s">
        <v>65</v>
      </c>
    </row>
    <row r="14" spans="1:14" x14ac:dyDescent="0.35">
      <c r="A14" s="87" t="str">
        <f>'General Instructions'!$I$7</f>
        <v/>
      </c>
      <c r="B14" s="89" t="e">
        <f>'General Instructions'!$I$5</f>
        <v>#N/A</v>
      </c>
      <c r="C14" s="87">
        <f>'General Instructions'!$I$6</f>
        <v>0</v>
      </c>
      <c r="D14" t="s">
        <v>31</v>
      </c>
      <c r="E14" s="183" t="s">
        <v>219</v>
      </c>
      <c r="F14" s="88" t="s">
        <v>31</v>
      </c>
      <c r="G14">
        <v>9</v>
      </c>
      <c r="H14">
        <v>161</v>
      </c>
      <c r="I14">
        <v>1</v>
      </c>
      <c r="J14" s="187">
        <f>ABS('A. FTAC'!H21)</f>
        <v>0</v>
      </c>
      <c r="M14" s="89">
        <f>'A. FTAC'!K21</f>
        <v>0</v>
      </c>
      <c r="N14" s="186" t="s">
        <v>68</v>
      </c>
    </row>
    <row r="15" spans="1:14" x14ac:dyDescent="0.35">
      <c r="A15" s="87" t="str">
        <f>'General Instructions'!$I$7</f>
        <v/>
      </c>
      <c r="B15" s="89" t="e">
        <f>'General Instructions'!$I$5</f>
        <v>#N/A</v>
      </c>
      <c r="C15" s="87">
        <f>'General Instructions'!$I$6</f>
        <v>0</v>
      </c>
      <c r="D15" t="s">
        <v>31</v>
      </c>
      <c r="E15" s="183" t="s">
        <v>220</v>
      </c>
      <c r="F15" s="88" t="s">
        <v>31</v>
      </c>
      <c r="G15">
        <v>9</v>
      </c>
      <c r="H15">
        <v>162</v>
      </c>
      <c r="I15">
        <v>1</v>
      </c>
      <c r="J15" s="187">
        <f>ABS('A. FTAC'!H22)</f>
        <v>0</v>
      </c>
      <c r="M15" s="89">
        <f>'A. FTAC'!K22</f>
        <v>0</v>
      </c>
      <c r="N15" s="186" t="s">
        <v>70</v>
      </c>
    </row>
    <row r="16" spans="1:14" x14ac:dyDescent="0.35">
      <c r="A16" s="87" t="str">
        <f>'General Instructions'!$I$7</f>
        <v/>
      </c>
      <c r="B16" s="89" t="e">
        <f>'General Instructions'!$I$5</f>
        <v>#N/A</v>
      </c>
      <c r="C16" s="87">
        <f>'General Instructions'!$I$6</f>
        <v>0</v>
      </c>
      <c r="D16" t="s">
        <v>31</v>
      </c>
      <c r="E16" s="183" t="s">
        <v>221</v>
      </c>
      <c r="F16" s="88" t="s">
        <v>31</v>
      </c>
      <c r="G16">
        <v>9</v>
      </c>
      <c r="H16">
        <v>92</v>
      </c>
      <c r="I16">
        <v>1</v>
      </c>
      <c r="J16" s="247" t="str">
        <f>'A. FTAC'!H23</f>
        <v/>
      </c>
      <c r="M16" s="89">
        <f>'A. FTAC'!K23</f>
        <v>0</v>
      </c>
      <c r="N16" s="183" t="s">
        <v>71</v>
      </c>
    </row>
    <row r="17" spans="1:14" x14ac:dyDescent="0.35">
      <c r="A17" s="87" t="str">
        <f>'General Instructions'!$I$7</f>
        <v/>
      </c>
      <c r="B17" s="89" t="e">
        <f>'General Instructions'!$I$5</f>
        <v>#N/A</v>
      </c>
      <c r="C17" s="87">
        <f>'General Instructions'!$I$6</f>
        <v>0</v>
      </c>
      <c r="D17" t="s">
        <v>31</v>
      </c>
      <c r="E17" s="183" t="s">
        <v>222</v>
      </c>
      <c r="F17" s="88" t="s">
        <v>31</v>
      </c>
      <c r="G17">
        <v>9</v>
      </c>
      <c r="H17">
        <v>93</v>
      </c>
      <c r="I17">
        <v>1</v>
      </c>
      <c r="J17" s="187">
        <f>ABS('A. FTAC'!H24)</f>
        <v>0</v>
      </c>
      <c r="M17" s="89">
        <f>'A. FTAC'!K24</f>
        <v>0</v>
      </c>
      <c r="N17" s="185" t="s">
        <v>72</v>
      </c>
    </row>
    <row r="18" spans="1:14" x14ac:dyDescent="0.35">
      <c r="A18" s="87" t="str">
        <f>'General Instructions'!$I$7</f>
        <v/>
      </c>
      <c r="B18" s="89" t="e">
        <f>'General Instructions'!$I$5</f>
        <v>#N/A</v>
      </c>
      <c r="C18" s="87">
        <f>'General Instructions'!$I$6</f>
        <v>0</v>
      </c>
      <c r="D18" t="s">
        <v>31</v>
      </c>
      <c r="E18" s="183" t="s">
        <v>223</v>
      </c>
      <c r="F18" s="88" t="s">
        <v>31</v>
      </c>
      <c r="G18">
        <v>9</v>
      </c>
      <c r="H18">
        <v>94</v>
      </c>
      <c r="I18">
        <v>1</v>
      </c>
      <c r="J18" s="187">
        <f>ABS('A. FTAC'!G25)</f>
        <v>0</v>
      </c>
      <c r="M18" s="89">
        <f>'A. FTAC'!K25</f>
        <v>0</v>
      </c>
      <c r="N18" s="185" t="s">
        <v>74</v>
      </c>
    </row>
    <row r="19" spans="1:14" x14ac:dyDescent="0.35">
      <c r="A19" s="87" t="str">
        <f>'General Instructions'!$I$7</f>
        <v/>
      </c>
      <c r="B19" s="89" t="e">
        <f>'General Instructions'!$I$5</f>
        <v>#N/A</v>
      </c>
      <c r="C19" s="87">
        <f>'General Instructions'!$I$6</f>
        <v>0</v>
      </c>
      <c r="D19" t="s">
        <v>31</v>
      </c>
      <c r="E19" s="183" t="s">
        <v>224</v>
      </c>
      <c r="F19" s="88" t="s">
        <v>31</v>
      </c>
      <c r="G19">
        <v>9</v>
      </c>
      <c r="H19">
        <v>173</v>
      </c>
      <c r="I19">
        <v>1</v>
      </c>
      <c r="J19" s="247" t="str">
        <f>'A. FTAC'!H25</f>
        <v/>
      </c>
      <c r="M19" s="89">
        <f>'A. FTAC'!K26</f>
        <v>0</v>
      </c>
      <c r="N19" s="186" t="s">
        <v>225</v>
      </c>
    </row>
    <row r="20" spans="1:14" x14ac:dyDescent="0.35">
      <c r="A20" s="87" t="str">
        <f>'General Instructions'!$I$7</f>
        <v/>
      </c>
      <c r="B20" s="89" t="e">
        <f>'General Instructions'!$I$5</f>
        <v>#N/A</v>
      </c>
      <c r="C20" s="87">
        <f>'General Instructions'!$I$6</f>
        <v>0</v>
      </c>
      <c r="D20" t="s">
        <v>31</v>
      </c>
      <c r="E20" s="183" t="s">
        <v>226</v>
      </c>
      <c r="F20" s="88" t="s">
        <v>31</v>
      </c>
      <c r="G20">
        <v>9</v>
      </c>
      <c r="H20">
        <v>95</v>
      </c>
      <c r="I20">
        <v>1</v>
      </c>
      <c r="J20" s="187">
        <f>ABS('A. FTAC'!H26)</f>
        <v>0</v>
      </c>
      <c r="M20" s="89">
        <f>'A. FTAC'!K27</f>
        <v>0</v>
      </c>
      <c r="N20" s="185" t="s">
        <v>76</v>
      </c>
    </row>
    <row r="21" spans="1:14" x14ac:dyDescent="0.35">
      <c r="A21" s="87" t="str">
        <f>'General Instructions'!$I$7</f>
        <v/>
      </c>
      <c r="B21" s="89" t="e">
        <f>'General Instructions'!$I$5</f>
        <v>#N/A</v>
      </c>
      <c r="C21" s="87">
        <f>'General Instructions'!$I$6</f>
        <v>0</v>
      </c>
      <c r="D21" t="s">
        <v>31</v>
      </c>
      <c r="E21" s="183" t="s">
        <v>227</v>
      </c>
      <c r="F21" s="88" t="s">
        <v>31</v>
      </c>
      <c r="G21">
        <v>9</v>
      </c>
      <c r="H21">
        <v>96</v>
      </c>
      <c r="I21">
        <v>1</v>
      </c>
      <c r="J21" s="187">
        <f>ABS('A. FTAC'!G27)</f>
        <v>0</v>
      </c>
      <c r="N21" s="185" t="s">
        <v>79</v>
      </c>
    </row>
    <row r="22" spans="1:14" x14ac:dyDescent="0.35">
      <c r="A22" s="87" t="str">
        <f>'General Instructions'!$I$7</f>
        <v/>
      </c>
      <c r="B22" s="89" t="e">
        <f>'General Instructions'!$I$5</f>
        <v>#N/A</v>
      </c>
      <c r="C22" s="87">
        <f>'General Instructions'!$I$6</f>
        <v>0</v>
      </c>
      <c r="D22" t="s">
        <v>31</v>
      </c>
      <c r="E22" s="183" t="s">
        <v>228</v>
      </c>
      <c r="F22" s="88" t="s">
        <v>31</v>
      </c>
      <c r="G22">
        <v>9</v>
      </c>
      <c r="H22">
        <v>174</v>
      </c>
      <c r="I22">
        <v>1</v>
      </c>
      <c r="J22" s="247" t="str">
        <f>'A. FTAC'!H27</f>
        <v/>
      </c>
      <c r="M22" s="89">
        <f>'A. FTAC'!K29</f>
        <v>0</v>
      </c>
      <c r="N22" s="186" t="s">
        <v>229</v>
      </c>
    </row>
    <row r="23" spans="1:14" x14ac:dyDescent="0.35">
      <c r="A23" s="87" t="str">
        <f>'General Instructions'!$I$7</f>
        <v/>
      </c>
      <c r="B23" s="89" t="e">
        <f>'General Instructions'!$I$5</f>
        <v>#N/A</v>
      </c>
      <c r="C23" s="87">
        <f>'General Instructions'!$I$6</f>
        <v>0</v>
      </c>
      <c r="D23" t="s">
        <v>31</v>
      </c>
      <c r="E23" s="183" t="s">
        <v>230</v>
      </c>
      <c r="F23" s="88" t="s">
        <v>31</v>
      </c>
      <c r="G23">
        <v>9</v>
      </c>
      <c r="H23">
        <v>97</v>
      </c>
      <c r="I23">
        <v>1</v>
      </c>
      <c r="J23" s="187">
        <f>ABS('A. FTAC'!G28)</f>
        <v>0</v>
      </c>
      <c r="M23" s="89">
        <f>'A. FTAC'!K30</f>
        <v>0</v>
      </c>
      <c r="N23" s="185" t="s">
        <v>81</v>
      </c>
    </row>
    <row r="24" spans="1:14" x14ac:dyDescent="0.35">
      <c r="A24" s="87" t="str">
        <f>'General Instructions'!$I$7</f>
        <v/>
      </c>
      <c r="B24" s="89" t="e">
        <f>'General Instructions'!$I$5</f>
        <v>#N/A</v>
      </c>
      <c r="C24" s="87">
        <f>'General Instructions'!$I$6</f>
        <v>0</v>
      </c>
      <c r="D24" t="s">
        <v>31</v>
      </c>
      <c r="E24" s="183" t="s">
        <v>231</v>
      </c>
      <c r="F24" s="88" t="s">
        <v>31</v>
      </c>
      <c r="G24">
        <v>9</v>
      </c>
      <c r="H24">
        <v>175</v>
      </c>
      <c r="I24">
        <v>1</v>
      </c>
      <c r="J24" s="247" t="str">
        <f>'A. FTAC'!H28</f>
        <v/>
      </c>
      <c r="M24" s="89">
        <f>'A. FTAC'!K31</f>
        <v>0</v>
      </c>
      <c r="N24" s="186" t="s">
        <v>232</v>
      </c>
    </row>
    <row r="25" spans="1:14" x14ac:dyDescent="0.35">
      <c r="A25" s="87" t="str">
        <f>'General Instructions'!$I$7</f>
        <v/>
      </c>
      <c r="B25" s="89" t="e">
        <f>'General Instructions'!$I$5</f>
        <v>#N/A</v>
      </c>
      <c r="C25" s="87">
        <f>'General Instructions'!$I$6</f>
        <v>0</v>
      </c>
      <c r="D25" t="s">
        <v>31</v>
      </c>
      <c r="E25" s="183" t="s">
        <v>233</v>
      </c>
      <c r="F25" s="88" t="s">
        <v>31</v>
      </c>
      <c r="G25">
        <v>9</v>
      </c>
      <c r="H25">
        <v>98</v>
      </c>
      <c r="I25">
        <v>1</v>
      </c>
      <c r="J25" s="187">
        <f>ABS('A. FTAC'!G29)</f>
        <v>0</v>
      </c>
      <c r="M25" s="89">
        <f>'A. FTAC'!K32</f>
        <v>0</v>
      </c>
      <c r="N25" s="185" t="s">
        <v>84</v>
      </c>
    </row>
    <row r="26" spans="1:14" x14ac:dyDescent="0.35">
      <c r="A26" s="87" t="str">
        <f>'General Instructions'!$I$7</f>
        <v/>
      </c>
      <c r="B26" s="89" t="e">
        <f>'General Instructions'!$I$5</f>
        <v>#N/A</v>
      </c>
      <c r="C26" s="87">
        <f>'General Instructions'!$I$6</f>
        <v>0</v>
      </c>
      <c r="D26" t="s">
        <v>31</v>
      </c>
      <c r="E26" s="183" t="s">
        <v>234</v>
      </c>
      <c r="F26" s="88" t="s">
        <v>31</v>
      </c>
      <c r="G26">
        <v>9</v>
      </c>
      <c r="H26">
        <v>176</v>
      </c>
      <c r="I26">
        <v>1</v>
      </c>
      <c r="J26" s="247" t="str">
        <f>'A. FTAC'!H29</f>
        <v/>
      </c>
      <c r="M26" s="89">
        <f>'A. FTAC'!K33</f>
        <v>0</v>
      </c>
      <c r="N26" s="186" t="s">
        <v>235</v>
      </c>
    </row>
    <row r="27" spans="1:14" x14ac:dyDescent="0.35">
      <c r="A27" s="87" t="str">
        <f>'General Instructions'!$I$7</f>
        <v/>
      </c>
      <c r="B27" s="89" t="e">
        <f>'General Instructions'!$I$5</f>
        <v>#N/A</v>
      </c>
      <c r="C27" s="87">
        <f>'General Instructions'!$I$6</f>
        <v>0</v>
      </c>
      <c r="D27" t="s">
        <v>31</v>
      </c>
      <c r="E27" s="183" t="s">
        <v>236</v>
      </c>
      <c r="F27" s="88" t="s">
        <v>31</v>
      </c>
      <c r="G27">
        <v>9</v>
      </c>
      <c r="H27">
        <v>99</v>
      </c>
      <c r="I27">
        <v>1</v>
      </c>
      <c r="J27" s="187">
        <f>ABS('A. FTAC'!G30)</f>
        <v>0</v>
      </c>
      <c r="M27" s="89">
        <f>'A. FTAC'!K34</f>
        <v>0</v>
      </c>
      <c r="N27" s="185" t="s">
        <v>86</v>
      </c>
    </row>
    <row r="28" spans="1:14" x14ac:dyDescent="0.35">
      <c r="A28" s="87" t="str">
        <f>'General Instructions'!$I$7</f>
        <v/>
      </c>
      <c r="B28" s="89" t="e">
        <f>'General Instructions'!$I$5</f>
        <v>#N/A</v>
      </c>
      <c r="C28" s="87">
        <f>'General Instructions'!$I$6</f>
        <v>0</v>
      </c>
      <c r="D28" t="s">
        <v>31</v>
      </c>
      <c r="E28" s="183" t="s">
        <v>237</v>
      </c>
      <c r="F28" s="88" t="s">
        <v>31</v>
      </c>
      <c r="G28">
        <v>9</v>
      </c>
      <c r="H28">
        <v>177</v>
      </c>
      <c r="I28">
        <v>1</v>
      </c>
      <c r="J28" s="247" t="str">
        <f>'A. FTAC'!H30</f>
        <v/>
      </c>
      <c r="M28" s="89">
        <f>'A. FTAC'!K35</f>
        <v>0</v>
      </c>
      <c r="N28" s="186" t="s">
        <v>238</v>
      </c>
    </row>
    <row r="29" spans="1:14" x14ac:dyDescent="0.35">
      <c r="A29" s="87" t="str">
        <f>'General Instructions'!$I$7</f>
        <v/>
      </c>
      <c r="B29" s="89" t="e">
        <f>'General Instructions'!$I$5</f>
        <v>#N/A</v>
      </c>
      <c r="C29" s="87">
        <f>'General Instructions'!$I$6</f>
        <v>0</v>
      </c>
      <c r="D29" t="s">
        <v>31</v>
      </c>
      <c r="E29" s="183" t="s">
        <v>239</v>
      </c>
      <c r="F29" s="88" t="s">
        <v>31</v>
      </c>
      <c r="G29">
        <v>9</v>
      </c>
      <c r="H29">
        <v>163</v>
      </c>
      <c r="I29">
        <v>1</v>
      </c>
      <c r="J29" s="187">
        <f>ABS('A. FTAC'!H31)</f>
        <v>0</v>
      </c>
      <c r="M29" s="89">
        <f>'A. FTAC'!K36</f>
        <v>0</v>
      </c>
      <c r="N29" s="186" t="s">
        <v>88</v>
      </c>
    </row>
    <row r="30" spans="1:14" x14ac:dyDescent="0.35">
      <c r="A30" s="87" t="str">
        <f>'General Instructions'!$I$7</f>
        <v/>
      </c>
      <c r="B30" s="89" t="e">
        <f>'General Instructions'!$I$5</f>
        <v>#N/A</v>
      </c>
      <c r="C30" s="87">
        <f>'General Instructions'!$I$6</f>
        <v>0</v>
      </c>
      <c r="D30" t="s">
        <v>31</v>
      </c>
      <c r="E30" s="183" t="s">
        <v>240</v>
      </c>
      <c r="F30" s="88" t="s">
        <v>31</v>
      </c>
      <c r="G30">
        <v>9</v>
      </c>
      <c r="H30">
        <v>164</v>
      </c>
      <c r="I30">
        <v>1</v>
      </c>
      <c r="J30" s="187">
        <f>ABS('A. FTAC'!H32)</f>
        <v>0</v>
      </c>
      <c r="M30" s="89">
        <f>'A. FTAC'!K37</f>
        <v>0</v>
      </c>
      <c r="N30" s="186" t="s">
        <v>90</v>
      </c>
    </row>
    <row r="31" spans="1:14" x14ac:dyDescent="0.35">
      <c r="A31" s="87" t="str">
        <f>'General Instructions'!$I$7</f>
        <v/>
      </c>
      <c r="B31" s="89" t="e">
        <f>'General Instructions'!$I$5</f>
        <v>#N/A</v>
      </c>
      <c r="C31" s="87">
        <f>'General Instructions'!$I$6</f>
        <v>0</v>
      </c>
      <c r="D31" t="s">
        <v>31</v>
      </c>
      <c r="E31" s="183" t="s">
        <v>241</v>
      </c>
      <c r="F31" s="88" t="s">
        <v>31</v>
      </c>
      <c r="G31">
        <v>9</v>
      </c>
      <c r="H31">
        <v>100</v>
      </c>
      <c r="I31">
        <v>1</v>
      </c>
      <c r="J31" s="247" t="str">
        <f>'A. FTAC'!H33</f>
        <v/>
      </c>
      <c r="M31" s="89">
        <f>'A. FTAC'!K38</f>
        <v>0</v>
      </c>
      <c r="N31" s="183" t="s">
        <v>91</v>
      </c>
    </row>
    <row r="32" spans="1:14" x14ac:dyDescent="0.35">
      <c r="A32" s="87" t="str">
        <f>'General Instructions'!$I$7</f>
        <v/>
      </c>
      <c r="B32" s="89" t="e">
        <f>'General Instructions'!$I$5</f>
        <v>#N/A</v>
      </c>
      <c r="C32" s="87">
        <f>'General Instructions'!$I$6</f>
        <v>0</v>
      </c>
      <c r="D32" t="s">
        <v>33</v>
      </c>
      <c r="E32" s="184" t="s">
        <v>242</v>
      </c>
      <c r="F32" s="88" t="s">
        <v>33</v>
      </c>
      <c r="G32">
        <v>10</v>
      </c>
      <c r="H32">
        <v>102</v>
      </c>
      <c r="I32">
        <v>1</v>
      </c>
      <c r="J32" s="187">
        <f>ABS('B. NIAC'!G9)</f>
        <v>0</v>
      </c>
      <c r="M32" s="89">
        <f>'B. NIAC'!K9</f>
        <v>0</v>
      </c>
      <c r="N32" s="185" t="s">
        <v>107</v>
      </c>
    </row>
    <row r="33" spans="1:14" x14ac:dyDescent="0.35">
      <c r="A33" s="87" t="str">
        <f>'General Instructions'!$I$7</f>
        <v/>
      </c>
      <c r="B33" s="89" t="e">
        <f>'General Instructions'!$I$5</f>
        <v>#N/A</v>
      </c>
      <c r="C33" s="87">
        <f>'General Instructions'!$I$6</f>
        <v>0</v>
      </c>
      <c r="D33" t="s">
        <v>33</v>
      </c>
      <c r="E33" s="184" t="s">
        <v>243</v>
      </c>
      <c r="F33" s="88" t="s">
        <v>33</v>
      </c>
      <c r="G33">
        <v>10</v>
      </c>
      <c r="H33">
        <v>103</v>
      </c>
      <c r="I33">
        <v>1</v>
      </c>
      <c r="J33" s="187">
        <f>ABS('B. NIAC'!G10)</f>
        <v>0</v>
      </c>
      <c r="M33" s="89">
        <f>'B. NIAC'!K10</f>
        <v>0</v>
      </c>
      <c r="N33" s="185" t="s">
        <v>108</v>
      </c>
    </row>
    <row r="34" spans="1:14" x14ac:dyDescent="0.35">
      <c r="A34" s="87" t="str">
        <f>'General Instructions'!$I$7</f>
        <v/>
      </c>
      <c r="B34" s="89" t="e">
        <f>'General Instructions'!$I$5</f>
        <v>#N/A</v>
      </c>
      <c r="C34" s="87">
        <f>'General Instructions'!$I$6</f>
        <v>0</v>
      </c>
      <c r="D34" t="s">
        <v>33</v>
      </c>
      <c r="E34" s="184" t="s">
        <v>244</v>
      </c>
      <c r="F34" s="88" t="s">
        <v>33</v>
      </c>
      <c r="G34">
        <v>10</v>
      </c>
      <c r="H34">
        <v>104</v>
      </c>
      <c r="I34">
        <v>1</v>
      </c>
      <c r="J34" s="187">
        <f>ABS('B. NIAC'!G11)</f>
        <v>0</v>
      </c>
      <c r="M34" s="89">
        <f>'B. NIAC'!K11</f>
        <v>0</v>
      </c>
      <c r="N34" s="185" t="s">
        <v>111</v>
      </c>
    </row>
    <row r="35" spans="1:14" x14ac:dyDescent="0.35">
      <c r="A35" s="87" t="str">
        <f>'General Instructions'!$I$7</f>
        <v/>
      </c>
      <c r="B35" s="89" t="e">
        <f>'General Instructions'!$I$5</f>
        <v>#N/A</v>
      </c>
      <c r="C35" s="87">
        <f>'General Instructions'!$I$6</f>
        <v>0</v>
      </c>
      <c r="D35" t="s">
        <v>33</v>
      </c>
      <c r="E35" s="184" t="s">
        <v>245</v>
      </c>
      <c r="F35" s="88" t="s">
        <v>33</v>
      </c>
      <c r="G35">
        <v>10</v>
      </c>
      <c r="H35">
        <v>101</v>
      </c>
      <c r="I35">
        <v>1</v>
      </c>
      <c r="J35" s="247" t="str">
        <f>'B. NIAC'!H12</f>
        <v/>
      </c>
      <c r="M35" s="89">
        <f>'B. NIAC'!K12</f>
        <v>0</v>
      </c>
      <c r="N35" s="185" t="s">
        <v>246</v>
      </c>
    </row>
    <row r="36" spans="1:14" x14ac:dyDescent="0.35">
      <c r="A36" s="87" t="str">
        <f>'General Instructions'!$I$7</f>
        <v/>
      </c>
      <c r="B36" s="89" t="e">
        <f>'General Instructions'!$I$5</f>
        <v>#N/A</v>
      </c>
      <c r="C36" s="87">
        <f>'General Instructions'!$I$6</f>
        <v>0</v>
      </c>
      <c r="D36" t="s">
        <v>33</v>
      </c>
      <c r="E36" s="184" t="s">
        <v>247</v>
      </c>
      <c r="F36" s="88" t="s">
        <v>33</v>
      </c>
      <c r="G36">
        <v>10</v>
      </c>
      <c r="H36">
        <v>105</v>
      </c>
      <c r="I36">
        <v>1</v>
      </c>
      <c r="J36" s="187">
        <f>ABS('B. NIAC'!G13)</f>
        <v>0</v>
      </c>
      <c r="M36" s="89">
        <f>'B. NIAC'!K13</f>
        <v>0</v>
      </c>
      <c r="N36" s="185" t="s">
        <v>113</v>
      </c>
    </row>
    <row r="37" spans="1:14" x14ac:dyDescent="0.35">
      <c r="A37" s="87" t="str">
        <f>'General Instructions'!$I$7</f>
        <v/>
      </c>
      <c r="B37" s="89" t="e">
        <f>'General Instructions'!$I$5</f>
        <v>#N/A</v>
      </c>
      <c r="C37" s="87">
        <f>'General Instructions'!$I$6</f>
        <v>0</v>
      </c>
      <c r="D37" t="s">
        <v>33</v>
      </c>
      <c r="E37" s="184" t="s">
        <v>248</v>
      </c>
      <c r="F37" s="88" t="s">
        <v>33</v>
      </c>
      <c r="G37">
        <v>10</v>
      </c>
      <c r="H37">
        <v>106</v>
      </c>
      <c r="I37">
        <v>1</v>
      </c>
      <c r="J37" s="247" t="str">
        <f>'B. NIAC'!H14</f>
        <v/>
      </c>
      <c r="M37" s="89">
        <f>'B. NIAC'!K14</f>
        <v>0</v>
      </c>
      <c r="N37" s="185" t="s">
        <v>114</v>
      </c>
    </row>
    <row r="38" spans="1:14" x14ac:dyDescent="0.35">
      <c r="A38" s="87" t="str">
        <f>'General Instructions'!$I$7</f>
        <v/>
      </c>
      <c r="B38" s="89" t="e">
        <f>'General Instructions'!$I$5</f>
        <v>#N/A</v>
      </c>
      <c r="C38" s="87">
        <f>'General Instructions'!$I$6</f>
        <v>0</v>
      </c>
      <c r="D38" t="s">
        <v>33</v>
      </c>
      <c r="E38" s="184" t="s">
        <v>249</v>
      </c>
      <c r="F38" s="88" t="s">
        <v>33</v>
      </c>
      <c r="G38">
        <v>10</v>
      </c>
      <c r="H38">
        <v>107</v>
      </c>
      <c r="I38">
        <v>1</v>
      </c>
      <c r="J38" s="247" t="str">
        <f>'B. NIAC'!H15</f>
        <v/>
      </c>
      <c r="M38" s="89">
        <f>'B. NIAC'!K15</f>
        <v>0</v>
      </c>
      <c r="N38" s="183" t="s">
        <v>115</v>
      </c>
    </row>
    <row r="39" spans="1:14" x14ac:dyDescent="0.35">
      <c r="A39" s="87" t="str">
        <f>'General Instructions'!$I$7</f>
        <v/>
      </c>
      <c r="B39" s="89" t="e">
        <f>'General Instructions'!$I$5</f>
        <v>#N/A</v>
      </c>
      <c r="C39" s="87">
        <f>'General Instructions'!$I$6</f>
        <v>0</v>
      </c>
      <c r="D39" t="s">
        <v>33</v>
      </c>
      <c r="E39" s="184" t="s">
        <v>250</v>
      </c>
      <c r="F39" s="88" t="s">
        <v>33</v>
      </c>
      <c r="G39">
        <v>10</v>
      </c>
      <c r="H39">
        <v>108</v>
      </c>
      <c r="I39">
        <v>1</v>
      </c>
      <c r="J39" s="187">
        <f>ABS('B. NIAC'!G16)</f>
        <v>0</v>
      </c>
      <c r="M39" s="89">
        <f>'B. NIAC'!K16</f>
        <v>0</v>
      </c>
      <c r="N39" s="185" t="s">
        <v>117</v>
      </c>
    </row>
    <row r="40" spans="1:14" x14ac:dyDescent="0.35">
      <c r="A40" s="87" t="str">
        <f>'General Instructions'!$I$7</f>
        <v/>
      </c>
      <c r="B40" s="89" t="e">
        <f>'General Instructions'!$I$5</f>
        <v>#N/A</v>
      </c>
      <c r="C40" s="87">
        <f>'General Instructions'!$I$6</f>
        <v>0</v>
      </c>
      <c r="D40" t="s">
        <v>33</v>
      </c>
      <c r="E40" s="184" t="s">
        <v>251</v>
      </c>
      <c r="F40" s="88" t="s">
        <v>33</v>
      </c>
      <c r="G40">
        <v>10</v>
      </c>
      <c r="H40">
        <v>109</v>
      </c>
      <c r="I40">
        <v>1</v>
      </c>
      <c r="J40" s="187">
        <f>ABS('B. NIAC'!G17)</f>
        <v>0</v>
      </c>
      <c r="M40" s="89">
        <f>'B. NIAC'!K17</f>
        <v>0</v>
      </c>
      <c r="N40" s="185" t="s">
        <v>118</v>
      </c>
    </row>
    <row r="41" spans="1:14" x14ac:dyDescent="0.35">
      <c r="A41" s="87" t="str">
        <f>'General Instructions'!$I$7</f>
        <v/>
      </c>
      <c r="B41" s="89" t="e">
        <f>'General Instructions'!$I$5</f>
        <v>#N/A</v>
      </c>
      <c r="C41" s="87">
        <f>'General Instructions'!$I$6</f>
        <v>0</v>
      </c>
      <c r="D41" t="s">
        <v>33</v>
      </c>
      <c r="E41" s="184" t="s">
        <v>252</v>
      </c>
      <c r="F41" s="88" t="s">
        <v>33</v>
      </c>
      <c r="G41">
        <v>10</v>
      </c>
      <c r="H41">
        <v>110</v>
      </c>
      <c r="I41">
        <v>1</v>
      </c>
      <c r="J41" s="247" t="str">
        <f>'B. NIAC'!H18</f>
        <v/>
      </c>
      <c r="M41" s="89">
        <f>'B. NIAC'!K18</f>
        <v>0</v>
      </c>
      <c r="N41" s="185" t="s">
        <v>120</v>
      </c>
    </row>
    <row r="42" spans="1:14" x14ac:dyDescent="0.35">
      <c r="A42" s="87" t="str">
        <f>'General Instructions'!$I$7</f>
        <v/>
      </c>
      <c r="B42" s="89" t="e">
        <f>'General Instructions'!$I$5</f>
        <v>#N/A</v>
      </c>
      <c r="C42" s="87">
        <f>'General Instructions'!$I$6</f>
        <v>0</v>
      </c>
      <c r="D42" t="s">
        <v>33</v>
      </c>
      <c r="E42" s="184" t="s">
        <v>253</v>
      </c>
      <c r="F42" s="88" t="s">
        <v>33</v>
      </c>
      <c r="G42">
        <v>10</v>
      </c>
      <c r="H42">
        <v>111</v>
      </c>
      <c r="I42">
        <v>1</v>
      </c>
      <c r="J42" s="187">
        <f>ABS('B. NIAC'!G19)</f>
        <v>0</v>
      </c>
      <c r="M42" s="89">
        <f>'B. NIAC'!K19</f>
        <v>0</v>
      </c>
      <c r="N42" s="185" t="s">
        <v>122</v>
      </c>
    </row>
    <row r="43" spans="1:14" x14ac:dyDescent="0.35">
      <c r="A43" s="87" t="str">
        <f>'General Instructions'!$I$7</f>
        <v/>
      </c>
      <c r="B43" s="89" t="e">
        <f>'General Instructions'!$I$5</f>
        <v>#N/A</v>
      </c>
      <c r="C43" s="87">
        <f>'General Instructions'!$I$6</f>
        <v>0</v>
      </c>
      <c r="D43" t="s">
        <v>33</v>
      </c>
      <c r="E43" s="184" t="s">
        <v>254</v>
      </c>
      <c r="F43" s="88" t="s">
        <v>33</v>
      </c>
      <c r="G43">
        <v>10</v>
      </c>
      <c r="H43">
        <v>112</v>
      </c>
      <c r="I43">
        <v>1</v>
      </c>
      <c r="J43" s="187">
        <f>ABS('B. NIAC'!G20)</f>
        <v>0</v>
      </c>
      <c r="M43" s="89">
        <f>'B. NIAC'!K20</f>
        <v>0</v>
      </c>
      <c r="N43" s="185" t="s">
        <v>123</v>
      </c>
    </row>
    <row r="44" spans="1:14" x14ac:dyDescent="0.35">
      <c r="A44" s="87" t="str">
        <f>'General Instructions'!$I$7</f>
        <v/>
      </c>
      <c r="B44" s="89" t="e">
        <f>'General Instructions'!$I$5</f>
        <v>#N/A</v>
      </c>
      <c r="C44" s="87">
        <f>'General Instructions'!$I$6</f>
        <v>0</v>
      </c>
      <c r="D44" t="s">
        <v>33</v>
      </c>
      <c r="E44" s="184" t="s">
        <v>255</v>
      </c>
      <c r="F44" s="88" t="s">
        <v>33</v>
      </c>
      <c r="G44">
        <v>10</v>
      </c>
      <c r="H44">
        <v>113</v>
      </c>
      <c r="I44">
        <v>1</v>
      </c>
      <c r="J44" s="247" t="str">
        <f>'B. NIAC'!H21</f>
        <v/>
      </c>
      <c r="M44" s="89">
        <f>'B. NIAC'!K21</f>
        <v>0</v>
      </c>
      <c r="N44" s="185" t="s">
        <v>125</v>
      </c>
    </row>
    <row r="45" spans="1:14" x14ac:dyDescent="0.35">
      <c r="A45" s="87" t="str">
        <f>'General Instructions'!$I$7</f>
        <v/>
      </c>
      <c r="B45" s="89" t="e">
        <f>'General Instructions'!$I$5</f>
        <v>#N/A</v>
      </c>
      <c r="C45" s="87">
        <f>'General Instructions'!$I$6</f>
        <v>0</v>
      </c>
      <c r="D45" t="s">
        <v>33</v>
      </c>
      <c r="E45" s="184" t="s">
        <v>256</v>
      </c>
      <c r="F45" s="88" t="s">
        <v>33</v>
      </c>
      <c r="G45">
        <v>10</v>
      </c>
      <c r="H45">
        <v>114</v>
      </c>
      <c r="I45">
        <v>1</v>
      </c>
      <c r="J45" s="187">
        <f>ABS('B. NIAC'!H22)</f>
        <v>0</v>
      </c>
      <c r="M45" s="89">
        <f>'B. NIAC'!K22</f>
        <v>0</v>
      </c>
      <c r="N45" s="185" t="s">
        <v>127</v>
      </c>
    </row>
    <row r="46" spans="1:14" x14ac:dyDescent="0.35">
      <c r="A46" s="87" t="str">
        <f>'General Instructions'!$I$7</f>
        <v/>
      </c>
      <c r="B46" s="89" t="e">
        <f>'General Instructions'!$I$5</f>
        <v>#N/A</v>
      </c>
      <c r="C46" s="87">
        <f>'General Instructions'!$I$6</f>
        <v>0</v>
      </c>
      <c r="D46" t="s">
        <v>33</v>
      </c>
      <c r="E46" s="184" t="s">
        <v>257</v>
      </c>
      <c r="F46" s="88" t="s">
        <v>33</v>
      </c>
      <c r="G46">
        <v>10</v>
      </c>
      <c r="H46">
        <v>115</v>
      </c>
      <c r="I46">
        <v>1</v>
      </c>
      <c r="J46" s="187">
        <f>ABS('B. NIAC'!G23)</f>
        <v>0</v>
      </c>
      <c r="M46" s="89">
        <f>'B. NIAC'!K23</f>
        <v>0</v>
      </c>
      <c r="N46" s="185" t="s">
        <v>129</v>
      </c>
    </row>
    <row r="47" spans="1:14" x14ac:dyDescent="0.35">
      <c r="A47" s="87" t="str">
        <f>'General Instructions'!$I$7</f>
        <v/>
      </c>
      <c r="B47" s="89" t="e">
        <f>'General Instructions'!$I$5</f>
        <v>#N/A</v>
      </c>
      <c r="C47" s="87">
        <f>'General Instructions'!$I$6</f>
        <v>0</v>
      </c>
      <c r="D47" t="s">
        <v>33</v>
      </c>
      <c r="E47" s="184" t="s">
        <v>258</v>
      </c>
      <c r="F47" s="88" t="s">
        <v>33</v>
      </c>
      <c r="G47">
        <v>10</v>
      </c>
      <c r="H47">
        <v>116</v>
      </c>
      <c r="I47">
        <v>1</v>
      </c>
      <c r="J47" s="187">
        <f>ABS('B. NIAC'!G24)</f>
        <v>0</v>
      </c>
      <c r="M47" s="89">
        <f>'B. NIAC'!K24</f>
        <v>0</v>
      </c>
      <c r="N47" s="185" t="s">
        <v>131</v>
      </c>
    </row>
    <row r="48" spans="1:14" x14ac:dyDescent="0.35">
      <c r="A48" s="87" t="str">
        <f>'General Instructions'!$I$7</f>
        <v/>
      </c>
      <c r="B48" s="89" t="e">
        <f>'General Instructions'!$I$5</f>
        <v>#N/A</v>
      </c>
      <c r="C48" s="87">
        <f>'General Instructions'!$I$6</f>
        <v>0</v>
      </c>
      <c r="D48" t="s">
        <v>33</v>
      </c>
      <c r="E48" s="184" t="s">
        <v>259</v>
      </c>
      <c r="F48" s="88" t="s">
        <v>33</v>
      </c>
      <c r="G48">
        <v>10</v>
      </c>
      <c r="H48">
        <v>117</v>
      </c>
      <c r="I48">
        <v>1</v>
      </c>
      <c r="J48" s="247" t="str">
        <f>'B. NIAC'!H25</f>
        <v/>
      </c>
      <c r="M48" s="89">
        <f>'B. NIAC'!K25</f>
        <v>0</v>
      </c>
      <c r="N48" s="185" t="s">
        <v>132</v>
      </c>
    </row>
    <row r="49" spans="1:14" x14ac:dyDescent="0.35">
      <c r="A49" s="87" t="str">
        <f>'General Instructions'!$I$7</f>
        <v/>
      </c>
      <c r="B49" s="89" t="e">
        <f>'General Instructions'!$I$5</f>
        <v>#N/A</v>
      </c>
      <c r="C49" s="87">
        <f>'General Instructions'!$I$6</f>
        <v>0</v>
      </c>
      <c r="D49" t="s">
        <v>33</v>
      </c>
      <c r="E49" s="184" t="s">
        <v>260</v>
      </c>
      <c r="F49" s="88" t="s">
        <v>33</v>
      </c>
      <c r="G49">
        <v>10</v>
      </c>
      <c r="H49">
        <v>118</v>
      </c>
      <c r="I49">
        <v>1</v>
      </c>
      <c r="J49" s="187">
        <f>ABS('B. NIAC'!G26)</f>
        <v>0</v>
      </c>
      <c r="M49" s="89">
        <f>'B. NIAC'!K26</f>
        <v>0</v>
      </c>
      <c r="N49" s="185" t="s">
        <v>134</v>
      </c>
    </row>
    <row r="50" spans="1:14" x14ac:dyDescent="0.35">
      <c r="A50" s="87" t="str">
        <f>'General Instructions'!$I$7</f>
        <v/>
      </c>
      <c r="B50" s="89" t="e">
        <f>'General Instructions'!$I$5</f>
        <v>#N/A</v>
      </c>
      <c r="C50" s="87">
        <f>'General Instructions'!$I$6</f>
        <v>0</v>
      </c>
      <c r="D50" t="s">
        <v>33</v>
      </c>
      <c r="E50" s="184" t="s">
        <v>261</v>
      </c>
      <c r="F50" s="88" t="s">
        <v>33</v>
      </c>
      <c r="G50">
        <v>10</v>
      </c>
      <c r="H50">
        <v>119</v>
      </c>
      <c r="I50">
        <v>1</v>
      </c>
      <c r="J50" s="187">
        <f>ABS('B. NIAC'!G27)</f>
        <v>0</v>
      </c>
      <c r="M50" s="89">
        <f>'B. NIAC'!K27</f>
        <v>0</v>
      </c>
      <c r="N50" s="185" t="s">
        <v>135</v>
      </c>
    </row>
    <row r="51" spans="1:14" x14ac:dyDescent="0.35">
      <c r="A51" s="87" t="str">
        <f>'General Instructions'!$I$7</f>
        <v/>
      </c>
      <c r="B51" s="89" t="e">
        <f>'General Instructions'!$I$5</f>
        <v>#N/A</v>
      </c>
      <c r="C51" s="87">
        <f>'General Instructions'!$I$6</f>
        <v>0</v>
      </c>
      <c r="D51" t="s">
        <v>33</v>
      </c>
      <c r="E51" s="184" t="s">
        <v>262</v>
      </c>
      <c r="F51" s="88" t="s">
        <v>33</v>
      </c>
      <c r="G51">
        <v>10</v>
      </c>
      <c r="H51">
        <v>120</v>
      </c>
      <c r="I51">
        <v>1</v>
      </c>
      <c r="J51" s="247" t="str">
        <f>'B. NIAC'!H28</f>
        <v/>
      </c>
      <c r="N51" s="185" t="s">
        <v>137</v>
      </c>
    </row>
    <row r="52" spans="1:14" x14ac:dyDescent="0.35">
      <c r="A52" s="87" t="str">
        <f>'General Instructions'!$I$7</f>
        <v/>
      </c>
      <c r="B52" s="89" t="e">
        <f>'General Instructions'!$I$5</f>
        <v>#N/A</v>
      </c>
      <c r="C52" s="87">
        <f>'General Instructions'!$I$6</f>
        <v>0</v>
      </c>
      <c r="D52" t="s">
        <v>33</v>
      </c>
      <c r="E52" s="184" t="s">
        <v>263</v>
      </c>
      <c r="F52" s="88" t="s">
        <v>33</v>
      </c>
      <c r="G52">
        <v>10</v>
      </c>
      <c r="H52">
        <v>121</v>
      </c>
      <c r="I52">
        <v>1</v>
      </c>
      <c r="J52" s="247" t="str">
        <f>'B. NIAC'!H29</f>
        <v/>
      </c>
      <c r="N52" s="183" t="s">
        <v>139</v>
      </c>
    </row>
    <row r="53" spans="1:14" x14ac:dyDescent="0.35">
      <c r="A53" s="87" t="str">
        <f>'General Instructions'!$I$7</f>
        <v/>
      </c>
      <c r="B53" s="89" t="e">
        <f>'General Instructions'!$I$5</f>
        <v>#N/A</v>
      </c>
      <c r="C53" s="87">
        <f>'General Instructions'!$I$6</f>
        <v>0</v>
      </c>
      <c r="D53" t="s">
        <v>33</v>
      </c>
      <c r="E53" s="184" t="s">
        <v>264</v>
      </c>
      <c r="F53" s="88" t="s">
        <v>33</v>
      </c>
      <c r="G53">
        <v>10</v>
      </c>
      <c r="H53">
        <v>122</v>
      </c>
      <c r="I53">
        <v>1</v>
      </c>
      <c r="J53" s="187">
        <f>ABS('B. NIAC'!G30)</f>
        <v>0</v>
      </c>
      <c r="N53" s="185" t="s">
        <v>141</v>
      </c>
    </row>
    <row r="54" spans="1:14" x14ac:dyDescent="0.35">
      <c r="A54" s="87" t="str">
        <f>'General Instructions'!$I$7</f>
        <v/>
      </c>
      <c r="B54" s="89" t="e">
        <f>'General Instructions'!$I$5</f>
        <v>#N/A</v>
      </c>
      <c r="C54" s="87">
        <f>'General Instructions'!$I$6</f>
        <v>0</v>
      </c>
      <c r="D54" t="s">
        <v>33</v>
      </c>
      <c r="E54" s="184" t="s">
        <v>265</v>
      </c>
      <c r="F54" s="88" t="s">
        <v>33</v>
      </c>
      <c r="G54">
        <v>10</v>
      </c>
      <c r="H54">
        <v>123</v>
      </c>
      <c r="I54">
        <v>1</v>
      </c>
      <c r="J54" s="187">
        <f>ABS('B. NIAC'!G31)</f>
        <v>0</v>
      </c>
      <c r="N54" s="185" t="s">
        <v>142</v>
      </c>
    </row>
    <row r="55" spans="1:14" x14ac:dyDescent="0.35">
      <c r="A55" s="87" t="str">
        <f>'General Instructions'!$I$7</f>
        <v/>
      </c>
      <c r="B55" s="89" t="e">
        <f>'General Instructions'!$I$5</f>
        <v>#N/A</v>
      </c>
      <c r="C55" s="87">
        <f>'General Instructions'!$I$6</f>
        <v>0</v>
      </c>
      <c r="D55" t="s">
        <v>33</v>
      </c>
      <c r="E55" s="184" t="s">
        <v>266</v>
      </c>
      <c r="F55" s="88" t="s">
        <v>33</v>
      </c>
      <c r="G55">
        <v>10</v>
      </c>
      <c r="H55">
        <v>124</v>
      </c>
      <c r="I55">
        <v>1</v>
      </c>
      <c r="J55" s="187">
        <f>ABS('B. NIAC'!G32)</f>
        <v>0</v>
      </c>
      <c r="N55" s="185" t="s">
        <v>127</v>
      </c>
    </row>
    <row r="56" spans="1:14" x14ac:dyDescent="0.35">
      <c r="A56" s="87" t="str">
        <f>'General Instructions'!$I$7</f>
        <v/>
      </c>
      <c r="B56" s="89" t="e">
        <f>'General Instructions'!$I$5</f>
        <v>#N/A</v>
      </c>
      <c r="C56" s="87">
        <f>'General Instructions'!$I$6</f>
        <v>0</v>
      </c>
      <c r="D56" t="s">
        <v>33</v>
      </c>
      <c r="E56" s="184" t="s">
        <v>267</v>
      </c>
      <c r="F56" s="88" t="s">
        <v>33</v>
      </c>
      <c r="G56">
        <v>10</v>
      </c>
      <c r="H56">
        <v>125</v>
      </c>
      <c r="I56">
        <v>1</v>
      </c>
      <c r="J56" s="187">
        <f>ABS('B. NIAC'!G33)</f>
        <v>0</v>
      </c>
      <c r="N56" s="185" t="s">
        <v>129</v>
      </c>
    </row>
    <row r="57" spans="1:14" x14ac:dyDescent="0.35">
      <c r="A57" s="87" t="str">
        <f>'General Instructions'!$I$7</f>
        <v/>
      </c>
      <c r="B57" s="89" t="e">
        <f>'General Instructions'!$I$5</f>
        <v>#N/A</v>
      </c>
      <c r="C57" s="87">
        <f>'General Instructions'!$I$6</f>
        <v>0</v>
      </c>
      <c r="D57" t="s">
        <v>33</v>
      </c>
      <c r="E57" s="184" t="s">
        <v>268</v>
      </c>
      <c r="F57" s="88" t="s">
        <v>33</v>
      </c>
      <c r="G57">
        <v>10</v>
      </c>
      <c r="H57">
        <v>165</v>
      </c>
      <c r="I57">
        <v>1</v>
      </c>
      <c r="J57" s="187">
        <f>ABS('B. NIAC'!G34)</f>
        <v>0</v>
      </c>
      <c r="N57" s="186" t="s">
        <v>143</v>
      </c>
    </row>
    <row r="58" spans="1:14" x14ac:dyDescent="0.35">
      <c r="A58" s="87" t="str">
        <f>'General Instructions'!$I$7</f>
        <v/>
      </c>
      <c r="B58" s="89" t="e">
        <f>'General Instructions'!$I$5</f>
        <v>#N/A</v>
      </c>
      <c r="C58" s="87">
        <f>'General Instructions'!$I$6</f>
        <v>0</v>
      </c>
      <c r="D58" t="s">
        <v>33</v>
      </c>
      <c r="E58" s="184" t="s">
        <v>269</v>
      </c>
      <c r="F58" s="88" t="s">
        <v>33</v>
      </c>
      <c r="G58">
        <v>10</v>
      </c>
      <c r="H58">
        <v>166</v>
      </c>
      <c r="I58">
        <v>1</v>
      </c>
      <c r="J58" s="247" t="str">
        <f>'B. NIAC'!H35</f>
        <v/>
      </c>
      <c r="M58" s="89">
        <f>'B. NIAC'!K28</f>
        <v>0</v>
      </c>
      <c r="N58" s="186" t="s">
        <v>144</v>
      </c>
    </row>
    <row r="59" spans="1:14" x14ac:dyDescent="0.35">
      <c r="A59" s="87" t="str">
        <f>'General Instructions'!$I$7</f>
        <v/>
      </c>
      <c r="B59" s="89" t="e">
        <f>'General Instructions'!$I$5</f>
        <v>#N/A</v>
      </c>
      <c r="C59" s="87">
        <f>'General Instructions'!$I$6</f>
        <v>0</v>
      </c>
      <c r="D59" t="s">
        <v>33</v>
      </c>
      <c r="E59" s="184" t="s">
        <v>270</v>
      </c>
      <c r="F59" s="88" t="s">
        <v>33</v>
      </c>
      <c r="G59">
        <v>10</v>
      </c>
      <c r="H59">
        <v>167</v>
      </c>
      <c r="I59">
        <v>1</v>
      </c>
      <c r="J59" s="187">
        <f>ABS('B. NIAC'!G36)</f>
        <v>0</v>
      </c>
      <c r="M59" s="89">
        <f>'B. NIAC'!K29</f>
        <v>0</v>
      </c>
      <c r="N59" s="186" t="s">
        <v>141</v>
      </c>
    </row>
    <row r="60" spans="1:14" x14ac:dyDescent="0.35">
      <c r="A60" s="87" t="str">
        <f>'General Instructions'!$I$7</f>
        <v/>
      </c>
      <c r="B60" s="89" t="e">
        <f>'General Instructions'!$I$5</f>
        <v>#N/A</v>
      </c>
      <c r="C60" s="87">
        <f>'General Instructions'!$I$6</f>
        <v>0</v>
      </c>
      <c r="D60" t="s">
        <v>33</v>
      </c>
      <c r="E60" s="184" t="s">
        <v>271</v>
      </c>
      <c r="F60" s="88" t="s">
        <v>33</v>
      </c>
      <c r="G60">
        <v>10</v>
      </c>
      <c r="H60">
        <v>168</v>
      </c>
      <c r="I60">
        <v>1</v>
      </c>
      <c r="J60" s="187">
        <f>ABS('B. NIAC'!G37)</f>
        <v>0</v>
      </c>
      <c r="M60" s="89">
        <f>'B. NIAC'!K30</f>
        <v>0</v>
      </c>
      <c r="N60" s="186" t="s">
        <v>122</v>
      </c>
    </row>
    <row r="61" spans="1:14" x14ac:dyDescent="0.35">
      <c r="A61" s="87" t="str">
        <f>'General Instructions'!$I$7</f>
        <v/>
      </c>
      <c r="B61" s="89" t="e">
        <f>'General Instructions'!$I$5</f>
        <v>#N/A</v>
      </c>
      <c r="C61" s="87">
        <f>'General Instructions'!$I$6</f>
        <v>0</v>
      </c>
      <c r="D61" t="s">
        <v>33</v>
      </c>
      <c r="E61" s="184" t="s">
        <v>272</v>
      </c>
      <c r="F61" s="88" t="s">
        <v>33</v>
      </c>
      <c r="G61">
        <v>10</v>
      </c>
      <c r="H61">
        <v>169</v>
      </c>
      <c r="I61">
        <v>1</v>
      </c>
      <c r="J61" s="187">
        <f>ABS('B. NIAC'!G38)</f>
        <v>0</v>
      </c>
      <c r="M61" s="89">
        <f>'B. NIAC'!K31</f>
        <v>0</v>
      </c>
      <c r="N61" s="186" t="s">
        <v>127</v>
      </c>
    </row>
    <row r="62" spans="1:14" x14ac:dyDescent="0.35">
      <c r="A62" s="87" t="str">
        <f>'General Instructions'!$I$7</f>
        <v/>
      </c>
      <c r="B62" s="89" t="e">
        <f>'General Instructions'!$I$5</f>
        <v>#N/A</v>
      </c>
      <c r="C62" s="87">
        <f>'General Instructions'!$I$6</f>
        <v>0</v>
      </c>
      <c r="D62" t="s">
        <v>33</v>
      </c>
      <c r="E62" s="184" t="s">
        <v>273</v>
      </c>
      <c r="F62" s="88" t="s">
        <v>33</v>
      </c>
      <c r="G62">
        <v>10</v>
      </c>
      <c r="H62">
        <v>170</v>
      </c>
      <c r="I62">
        <v>1</v>
      </c>
      <c r="J62" s="187">
        <f>ABS('B. NIAC'!G39)</f>
        <v>0</v>
      </c>
      <c r="M62" s="89">
        <f>'B. NIAC'!K32</f>
        <v>0</v>
      </c>
      <c r="N62" s="186" t="s">
        <v>129</v>
      </c>
    </row>
    <row r="63" spans="1:14" x14ac:dyDescent="0.35">
      <c r="A63" s="87" t="str">
        <f>'General Instructions'!$I$7</f>
        <v/>
      </c>
      <c r="B63" s="89" t="e">
        <f>'General Instructions'!$I$5</f>
        <v>#N/A</v>
      </c>
      <c r="C63" s="87">
        <f>'General Instructions'!$I$6</f>
        <v>0</v>
      </c>
      <c r="D63" t="s">
        <v>33</v>
      </c>
      <c r="E63" s="184" t="s">
        <v>274</v>
      </c>
      <c r="F63" s="88" t="s">
        <v>33</v>
      </c>
      <c r="G63">
        <v>10</v>
      </c>
      <c r="H63">
        <v>171</v>
      </c>
      <c r="I63">
        <v>1</v>
      </c>
      <c r="J63" s="187">
        <f>ABS('B. NIAC'!G40)</f>
        <v>0</v>
      </c>
      <c r="M63" s="89">
        <f>'B. NIAC'!K33</f>
        <v>0</v>
      </c>
      <c r="N63" s="186" t="s">
        <v>147</v>
      </c>
    </row>
    <row r="64" spans="1:14" x14ac:dyDescent="0.35">
      <c r="A64" s="87" t="str">
        <f>'General Instructions'!$I$7</f>
        <v/>
      </c>
      <c r="B64" s="89" t="e">
        <f>'General Instructions'!$I$5</f>
        <v>#N/A</v>
      </c>
      <c r="C64" s="87">
        <f>'General Instructions'!$I$6</f>
        <v>0</v>
      </c>
      <c r="D64" t="s">
        <v>33</v>
      </c>
      <c r="E64" s="184" t="s">
        <v>275</v>
      </c>
      <c r="F64" s="88" t="s">
        <v>33</v>
      </c>
      <c r="G64">
        <v>10</v>
      </c>
      <c r="H64">
        <v>172</v>
      </c>
      <c r="I64">
        <v>1</v>
      </c>
      <c r="J64" s="247" t="str">
        <f>'B. NIAC'!H41</f>
        <v/>
      </c>
      <c r="M64" s="89">
        <f>'B. NIAC'!K34</f>
        <v>0</v>
      </c>
      <c r="N64" s="186" t="s">
        <v>148</v>
      </c>
    </row>
    <row r="65" spans="1:14" x14ac:dyDescent="0.35">
      <c r="A65" s="87" t="str">
        <f>'General Instructions'!$I$7</f>
        <v/>
      </c>
      <c r="B65" s="89" t="e">
        <f>'General Instructions'!$I$5</f>
        <v>#N/A</v>
      </c>
      <c r="C65" s="87">
        <f>'General Instructions'!$I$6</f>
        <v>0</v>
      </c>
      <c r="D65" t="s">
        <v>33</v>
      </c>
      <c r="E65" s="184" t="s">
        <v>276</v>
      </c>
      <c r="F65" s="88" t="s">
        <v>33</v>
      </c>
      <c r="G65">
        <v>10</v>
      </c>
      <c r="H65">
        <v>126</v>
      </c>
      <c r="I65">
        <v>1</v>
      </c>
      <c r="J65" s="247" t="str">
        <f>'B. NIAC'!H42</f>
        <v/>
      </c>
      <c r="M65" s="89">
        <f>'B. NIAC'!K35</f>
        <v>0</v>
      </c>
      <c r="N65" s="183" t="s">
        <v>154</v>
      </c>
    </row>
    <row r="66" spans="1:14" x14ac:dyDescent="0.35">
      <c r="A66" s="87" t="str">
        <f>'General Instructions'!$I$7</f>
        <v/>
      </c>
      <c r="B66" s="89" t="e">
        <f>'General Instructions'!$I$5</f>
        <v>#N/A</v>
      </c>
      <c r="C66" s="87">
        <f>'General Instructions'!$I$6</f>
        <v>0</v>
      </c>
      <c r="D66" t="s">
        <v>35</v>
      </c>
      <c r="E66" t="s">
        <v>277</v>
      </c>
      <c r="F66" s="88" t="s">
        <v>35</v>
      </c>
      <c r="G66">
        <v>11</v>
      </c>
      <c r="H66">
        <v>127</v>
      </c>
      <c r="I66">
        <v>1</v>
      </c>
      <c r="J66" s="187">
        <f>ABS('C. CCF'!G9)</f>
        <v>0</v>
      </c>
      <c r="M66" s="89">
        <f>'C. CCF'!J9</f>
        <v>0</v>
      </c>
      <c r="N66" s="185" t="s">
        <v>160</v>
      </c>
    </row>
    <row r="67" spans="1:14" x14ac:dyDescent="0.35">
      <c r="A67" s="87" t="str">
        <f>'General Instructions'!$I$7</f>
        <v/>
      </c>
      <c r="B67" s="89" t="e">
        <f>'General Instructions'!$I$5</f>
        <v>#N/A</v>
      </c>
      <c r="C67" s="87">
        <f>'General Instructions'!$I$6</f>
        <v>0</v>
      </c>
      <c r="D67" t="s">
        <v>35</v>
      </c>
      <c r="E67" t="s">
        <v>278</v>
      </c>
      <c r="F67" s="88" t="s">
        <v>35</v>
      </c>
      <c r="G67">
        <v>11</v>
      </c>
      <c r="H67">
        <v>128</v>
      </c>
      <c r="I67">
        <v>1</v>
      </c>
      <c r="J67" s="187">
        <f>ABS('C. CCF'!G10)</f>
        <v>0</v>
      </c>
      <c r="M67" s="89">
        <f>'C. CCF'!J10</f>
        <v>0</v>
      </c>
      <c r="N67" s="185" t="s">
        <v>163</v>
      </c>
    </row>
    <row r="68" spans="1:14" x14ac:dyDescent="0.35">
      <c r="A68" s="87" t="str">
        <f>'General Instructions'!$I$7</f>
        <v/>
      </c>
      <c r="B68" s="89" t="e">
        <f>'General Instructions'!$I$5</f>
        <v>#N/A</v>
      </c>
      <c r="C68" s="87">
        <f>'General Instructions'!$I$6</f>
        <v>0</v>
      </c>
      <c r="D68" t="s">
        <v>35</v>
      </c>
      <c r="E68" t="s">
        <v>279</v>
      </c>
      <c r="F68" s="88" t="s">
        <v>35</v>
      </c>
      <c r="G68">
        <v>11</v>
      </c>
      <c r="H68">
        <v>129</v>
      </c>
      <c r="I68">
        <v>1</v>
      </c>
      <c r="J68" s="187">
        <f>ABS('C. CCF'!G11)</f>
        <v>0</v>
      </c>
      <c r="M68" s="89">
        <f>'C. CCF'!J11</f>
        <v>0</v>
      </c>
      <c r="N68" s="185" t="s">
        <v>165</v>
      </c>
    </row>
    <row r="69" spans="1:14" x14ac:dyDescent="0.35">
      <c r="A69" s="87" t="str">
        <f>'General Instructions'!$I$7</f>
        <v/>
      </c>
      <c r="B69" s="89" t="e">
        <f>'General Instructions'!$I$5</f>
        <v>#N/A</v>
      </c>
      <c r="C69" s="87">
        <f>'General Instructions'!$I$6</f>
        <v>0</v>
      </c>
      <c r="D69" t="s">
        <v>35</v>
      </c>
      <c r="E69" t="s">
        <v>280</v>
      </c>
      <c r="F69" s="88" t="s">
        <v>35</v>
      </c>
      <c r="G69">
        <v>11</v>
      </c>
      <c r="H69">
        <v>130</v>
      </c>
      <c r="I69">
        <v>1</v>
      </c>
      <c r="J69" s="187">
        <f>ABS('C. CCF'!G12)</f>
        <v>0</v>
      </c>
      <c r="M69" s="89">
        <f>'C. CCF'!J12</f>
        <v>0</v>
      </c>
      <c r="N69" s="185" t="s">
        <v>167</v>
      </c>
    </row>
    <row r="70" spans="1:14" x14ac:dyDescent="0.35">
      <c r="A70" s="87" t="str">
        <f>'General Instructions'!$I$7</f>
        <v/>
      </c>
      <c r="B70" s="89" t="e">
        <f>'General Instructions'!$I$5</f>
        <v>#N/A</v>
      </c>
      <c r="C70" s="87">
        <f>'General Instructions'!$I$6</f>
        <v>0</v>
      </c>
      <c r="D70" t="s">
        <v>35</v>
      </c>
      <c r="E70" t="s">
        <v>281</v>
      </c>
      <c r="F70" s="88" t="s">
        <v>35</v>
      </c>
      <c r="G70">
        <v>11</v>
      </c>
      <c r="H70">
        <v>131</v>
      </c>
      <c r="I70">
        <v>1</v>
      </c>
      <c r="J70" s="187">
        <f>ABS('C. CCF'!G13)</f>
        <v>0</v>
      </c>
      <c r="N70" s="185" t="s">
        <v>168</v>
      </c>
    </row>
    <row r="71" spans="1:14" x14ac:dyDescent="0.35">
      <c r="A71" s="87" t="str">
        <f>'General Instructions'!$I$7</f>
        <v/>
      </c>
      <c r="B71" s="89" t="e">
        <f>'General Instructions'!$I$5</f>
        <v>#N/A</v>
      </c>
      <c r="C71" s="87">
        <f>'General Instructions'!$I$6</f>
        <v>0</v>
      </c>
      <c r="D71" t="s">
        <v>35</v>
      </c>
      <c r="E71" t="s">
        <v>282</v>
      </c>
      <c r="F71" s="88" t="s">
        <v>35</v>
      </c>
      <c r="G71">
        <v>11</v>
      </c>
      <c r="H71">
        <v>132</v>
      </c>
      <c r="I71">
        <v>1</v>
      </c>
      <c r="J71" s="247" t="str">
        <f>'C. CCF'!G14</f>
        <v/>
      </c>
      <c r="M71" s="89">
        <f>'C. CCF'!J14</f>
        <v>0</v>
      </c>
      <c r="N71" s="185" t="s">
        <v>170</v>
      </c>
    </row>
    <row r="72" spans="1:14" x14ac:dyDescent="0.35">
      <c r="A72" s="87" t="str">
        <f>'General Instructions'!$I$7</f>
        <v/>
      </c>
      <c r="B72" s="89" t="e">
        <f>'General Instructions'!$I$5</f>
        <v>#N/A</v>
      </c>
      <c r="C72" s="87">
        <f>'General Instructions'!$I$6</f>
        <v>0</v>
      </c>
      <c r="D72" t="s">
        <v>35</v>
      </c>
      <c r="E72" t="s">
        <v>283</v>
      </c>
      <c r="F72" s="88" t="s">
        <v>35</v>
      </c>
      <c r="G72">
        <v>11</v>
      </c>
      <c r="H72">
        <v>133</v>
      </c>
      <c r="I72">
        <v>1</v>
      </c>
      <c r="J72" s="187">
        <f>ABS('C. CCF'!G15)</f>
        <v>0</v>
      </c>
      <c r="M72" s="89">
        <f>'C. CCF'!J15</f>
        <v>0</v>
      </c>
      <c r="N72" s="185" t="s">
        <v>172</v>
      </c>
    </row>
    <row r="73" spans="1:14" x14ac:dyDescent="0.35">
      <c r="A73" s="87" t="str">
        <f>'General Instructions'!$I$7</f>
        <v/>
      </c>
      <c r="B73" s="89" t="e">
        <f>'General Instructions'!$I$5</f>
        <v>#N/A</v>
      </c>
      <c r="C73" s="87">
        <f>'General Instructions'!$I$6</f>
        <v>0</v>
      </c>
      <c r="D73" t="s">
        <v>35</v>
      </c>
      <c r="E73" t="s">
        <v>284</v>
      </c>
      <c r="F73" s="88" t="s">
        <v>35</v>
      </c>
      <c r="G73">
        <v>11</v>
      </c>
      <c r="H73">
        <v>134</v>
      </c>
      <c r="I73">
        <v>1</v>
      </c>
      <c r="J73" s="187">
        <f>ABS('C. CCF'!G16)</f>
        <v>0</v>
      </c>
      <c r="M73" s="89">
        <f>'C. CCF'!J16</f>
        <v>0</v>
      </c>
      <c r="N73" s="185" t="s">
        <v>175</v>
      </c>
    </row>
    <row r="74" spans="1:14" x14ac:dyDescent="0.35">
      <c r="A74" s="87" t="str">
        <f>'General Instructions'!$I$7</f>
        <v/>
      </c>
      <c r="B74" s="89" t="e">
        <f>'General Instructions'!$I$5</f>
        <v>#N/A</v>
      </c>
      <c r="C74" s="87">
        <f>'General Instructions'!$I$6</f>
        <v>0</v>
      </c>
      <c r="D74" t="s">
        <v>35</v>
      </c>
      <c r="E74" t="s">
        <v>285</v>
      </c>
      <c r="F74" s="88" t="s">
        <v>35</v>
      </c>
      <c r="G74">
        <v>11</v>
      </c>
      <c r="H74">
        <v>135</v>
      </c>
      <c r="I74">
        <v>1</v>
      </c>
      <c r="J74" s="247" t="str">
        <f>'C. CCF'!G17</f>
        <v/>
      </c>
      <c r="M74" s="89">
        <f>'C. CCF'!J17</f>
        <v>0</v>
      </c>
      <c r="N74" s="183" t="s">
        <v>176</v>
      </c>
    </row>
    <row r="75" spans="1:14" x14ac:dyDescent="0.35">
      <c r="A75" s="87" t="str">
        <f>'General Instructions'!$I$7</f>
        <v/>
      </c>
      <c r="B75" s="89" t="e">
        <f>'General Instructions'!$I$5</f>
        <v>#N/A</v>
      </c>
      <c r="C75" s="87">
        <f>'General Instructions'!$I$6</f>
        <v>0</v>
      </c>
      <c r="D75" t="s">
        <v>35</v>
      </c>
      <c r="E75" t="s">
        <v>286</v>
      </c>
      <c r="F75" s="88" t="s">
        <v>35</v>
      </c>
      <c r="G75">
        <v>11</v>
      </c>
      <c r="H75">
        <v>136</v>
      </c>
      <c r="I75">
        <v>1</v>
      </c>
      <c r="J75" s="187">
        <f>ABS('C. CCF'!G18)</f>
        <v>0</v>
      </c>
      <c r="M75" s="89">
        <f>'C. CCF'!J18</f>
        <v>0</v>
      </c>
      <c r="N75" s="185" t="s">
        <v>178</v>
      </c>
    </row>
    <row r="76" spans="1:14" x14ac:dyDescent="0.35">
      <c r="A76" s="87" t="str">
        <f>'General Instructions'!$I$7</f>
        <v/>
      </c>
      <c r="B76" s="89" t="e">
        <f>'General Instructions'!$I$5</f>
        <v>#N/A</v>
      </c>
      <c r="C76" s="87">
        <f>'General Instructions'!$I$6</f>
        <v>0</v>
      </c>
      <c r="D76" t="s">
        <v>35</v>
      </c>
      <c r="E76" t="s">
        <v>287</v>
      </c>
      <c r="F76" s="88" t="s">
        <v>35</v>
      </c>
      <c r="G76">
        <v>11</v>
      </c>
      <c r="H76">
        <v>137</v>
      </c>
      <c r="I76">
        <v>1</v>
      </c>
      <c r="J76" s="187">
        <f>ABS('C. CCF'!G19)</f>
        <v>0</v>
      </c>
      <c r="M76" s="89">
        <f>'C. CCF'!J19</f>
        <v>0</v>
      </c>
      <c r="N76" s="185" t="s">
        <v>180</v>
      </c>
    </row>
    <row r="77" spans="1:14" x14ac:dyDescent="0.35">
      <c r="A77" s="87" t="str">
        <f>'General Instructions'!$I$7</f>
        <v/>
      </c>
      <c r="B77" s="89" t="e">
        <f>'General Instructions'!$I$5</f>
        <v>#N/A</v>
      </c>
      <c r="C77" s="87">
        <f>'General Instructions'!$I$6</f>
        <v>0</v>
      </c>
      <c r="D77" t="s">
        <v>35</v>
      </c>
      <c r="E77" t="s">
        <v>288</v>
      </c>
      <c r="F77" s="88" t="s">
        <v>35</v>
      </c>
      <c r="G77">
        <v>11</v>
      </c>
      <c r="H77">
        <v>139</v>
      </c>
      <c r="I77">
        <v>1</v>
      </c>
      <c r="J77" s="247" t="str">
        <f>'C. CCF'!G20</f>
        <v/>
      </c>
      <c r="M77" s="89">
        <f>'C. CCF'!J20</f>
        <v>0</v>
      </c>
      <c r="N77" s="185" t="s">
        <v>182</v>
      </c>
    </row>
    <row r="78" spans="1:14" x14ac:dyDescent="0.35">
      <c r="A78" s="87" t="str">
        <f>'General Instructions'!$I$7</f>
        <v/>
      </c>
      <c r="B78" s="89" t="e">
        <f>'General Instructions'!$I$5</f>
        <v>#N/A</v>
      </c>
      <c r="C78" s="87">
        <f>'General Instructions'!$I$6</f>
        <v>0</v>
      </c>
      <c r="D78" t="s">
        <v>35</v>
      </c>
      <c r="E78" t="s">
        <v>289</v>
      </c>
      <c r="F78" s="88" t="s">
        <v>35</v>
      </c>
      <c r="G78">
        <v>11</v>
      </c>
      <c r="H78">
        <v>138</v>
      </c>
      <c r="I78">
        <v>1</v>
      </c>
      <c r="J78" s="247" t="str">
        <f>'C. CCF'!G21</f>
        <v/>
      </c>
      <c r="M78" s="89">
        <f>'C. CCF'!J21</f>
        <v>0</v>
      </c>
      <c r="N78" s="185" t="s">
        <v>170</v>
      </c>
    </row>
    <row r="79" spans="1:14" x14ac:dyDescent="0.35">
      <c r="A79" s="87" t="str">
        <f>'General Instructions'!$I$7</f>
        <v/>
      </c>
      <c r="B79" s="89" t="e">
        <f>'General Instructions'!$I$5</f>
        <v>#N/A</v>
      </c>
      <c r="C79" s="87">
        <f>'General Instructions'!$I$6</f>
        <v>0</v>
      </c>
      <c r="D79" t="s">
        <v>35</v>
      </c>
      <c r="E79" t="s">
        <v>290</v>
      </c>
      <c r="F79" s="88" t="s">
        <v>35</v>
      </c>
      <c r="G79">
        <v>11</v>
      </c>
      <c r="H79">
        <v>140</v>
      </c>
      <c r="I79">
        <v>1</v>
      </c>
      <c r="J79" s="187">
        <f>ABS('C. CCF'!G22)</f>
        <v>0</v>
      </c>
      <c r="M79" s="89">
        <f>'C. CCF'!J22</f>
        <v>0</v>
      </c>
      <c r="N79" s="185" t="s">
        <v>185</v>
      </c>
    </row>
    <row r="80" spans="1:14" x14ac:dyDescent="0.35">
      <c r="A80" s="87" t="str">
        <f>'General Instructions'!$I$7</f>
        <v/>
      </c>
      <c r="B80" s="89" t="e">
        <f>'General Instructions'!$I$5</f>
        <v>#N/A</v>
      </c>
      <c r="C80" s="87">
        <f>'General Instructions'!$I$6</f>
        <v>0</v>
      </c>
      <c r="D80" t="s">
        <v>35</v>
      </c>
      <c r="E80" t="s">
        <v>291</v>
      </c>
      <c r="F80" s="88" t="s">
        <v>35</v>
      </c>
      <c r="G80">
        <v>11</v>
      </c>
      <c r="H80">
        <v>141</v>
      </c>
      <c r="I80">
        <v>1</v>
      </c>
      <c r="J80" s="187">
        <f>ABS('C. CCF'!G23)</f>
        <v>0</v>
      </c>
      <c r="M80" s="89">
        <f>'C. CCF'!J23</f>
        <v>0</v>
      </c>
      <c r="N80" s="185" t="s">
        <v>187</v>
      </c>
    </row>
    <row r="81" spans="1:14" x14ac:dyDescent="0.35">
      <c r="A81" s="87" t="str">
        <f>'General Instructions'!$I$7</f>
        <v/>
      </c>
      <c r="B81" s="89" t="e">
        <f>'General Instructions'!$I$5</f>
        <v>#N/A</v>
      </c>
      <c r="C81" s="87">
        <f>'General Instructions'!$I$6</f>
        <v>0</v>
      </c>
      <c r="D81" t="s">
        <v>35</v>
      </c>
      <c r="E81" t="s">
        <v>292</v>
      </c>
      <c r="F81" s="88" t="s">
        <v>35</v>
      </c>
      <c r="G81">
        <v>11</v>
      </c>
      <c r="H81">
        <v>142</v>
      </c>
      <c r="I81">
        <v>1</v>
      </c>
      <c r="J81" s="247" t="str">
        <f>'C. CCF'!G24</f>
        <v/>
      </c>
      <c r="M81" s="89">
        <f>'C. CCF'!J24</f>
        <v>0</v>
      </c>
      <c r="N81" s="183" t="s">
        <v>188</v>
      </c>
    </row>
    <row r="82" spans="1:14" x14ac:dyDescent="0.35">
      <c r="A82" s="87" t="str">
        <f>'General Instructions'!$I$7</f>
        <v/>
      </c>
      <c r="B82" s="89" t="e">
        <f>'General Instructions'!$I$5</f>
        <v>#N/A</v>
      </c>
      <c r="C82" s="87">
        <f>'General Instructions'!$I$6</f>
        <v>0</v>
      </c>
      <c r="D82" t="s">
        <v>293</v>
      </c>
      <c r="E82" t="s">
        <v>294</v>
      </c>
      <c r="F82" s="88">
        <v>5</v>
      </c>
      <c r="G82">
        <v>8</v>
      </c>
      <c r="H82">
        <v>143</v>
      </c>
      <c r="I82">
        <v>1</v>
      </c>
      <c r="J82" s="187" t="str">
        <f>'A. FTAC'!I40</f>
        <v>-</v>
      </c>
      <c r="K82" s="90" t="str">
        <f>'A. FTAC'!I44</f>
        <v>-</v>
      </c>
      <c r="L82" s="90" t="str">
        <f>'A. FTAC'!I49</f>
        <v>-</v>
      </c>
    </row>
    <row r="83" spans="1:14" x14ac:dyDescent="0.35">
      <c r="A83" s="87" t="str">
        <f>'General Instructions'!$I$7</f>
        <v/>
      </c>
      <c r="B83" s="89" t="e">
        <f>'General Instructions'!$I$5</f>
        <v>#N/A</v>
      </c>
      <c r="C83" s="87">
        <f>'General Instructions'!$I$6</f>
        <v>0</v>
      </c>
      <c r="D83" t="s">
        <v>293</v>
      </c>
      <c r="E83" t="s">
        <v>295</v>
      </c>
      <c r="F83" s="88">
        <v>5</v>
      </c>
      <c r="G83">
        <v>8</v>
      </c>
      <c r="H83">
        <v>144</v>
      </c>
      <c r="I83">
        <v>1</v>
      </c>
      <c r="J83" s="187" t="str">
        <f>'B. NIAC'!I48</f>
        <v>-</v>
      </c>
      <c r="K83" s="90" t="str">
        <f>'B. NIAC'!I52</f>
        <v>-</v>
      </c>
      <c r="L83" s="90" t="str">
        <f>'B. NIAC'!I57</f>
        <v>-</v>
      </c>
    </row>
    <row r="84" spans="1:14" s="89" customFormat="1" x14ac:dyDescent="0.35">
      <c r="A84" s="87" t="str">
        <f>'General Instructions'!$I$7</f>
        <v/>
      </c>
      <c r="B84" s="89" t="e">
        <f>'General Instructions'!$I$5</f>
        <v>#N/A</v>
      </c>
      <c r="C84" s="87">
        <f>'General Instructions'!$I$6</f>
        <v>0</v>
      </c>
      <c r="D84" t="s">
        <v>293</v>
      </c>
      <c r="E84" t="s">
        <v>190</v>
      </c>
      <c r="F84" s="88">
        <v>5</v>
      </c>
      <c r="G84">
        <v>8</v>
      </c>
      <c r="H84">
        <v>145</v>
      </c>
      <c r="I84">
        <v>1</v>
      </c>
      <c r="J84" s="187" t="str">
        <f>'C. CCF'!H30</f>
        <v>-</v>
      </c>
      <c r="K84" s="90" t="str">
        <f>'C. CCF'!H34</f>
        <v>-</v>
      </c>
      <c r="L84" s="90" t="str">
        <f>'C. CCF'!H38</f>
        <v>-</v>
      </c>
    </row>
    <row r="85" spans="1:14" s="89" customFormat="1" x14ac:dyDescent="0.35">
      <c r="A85" s="87" t="str">
        <f>'General Instructions'!$I$7</f>
        <v/>
      </c>
      <c r="B85" s="89" t="e">
        <f>'General Instructions'!$I$5</f>
        <v>#N/A</v>
      </c>
      <c r="C85" s="87">
        <f>'General Instructions'!$I$6</f>
        <v>0</v>
      </c>
      <c r="D85" t="s">
        <v>293</v>
      </c>
      <c r="E85" t="s">
        <v>296</v>
      </c>
      <c r="F85" s="88" t="s">
        <v>297</v>
      </c>
      <c r="G85">
        <v>8</v>
      </c>
      <c r="H85">
        <v>146</v>
      </c>
      <c r="I85">
        <v>1</v>
      </c>
      <c r="J85" s="188">
        <f>'Summary Page'!H14</f>
        <v>0</v>
      </c>
      <c r="K85" s="87"/>
      <c r="L85" s="87"/>
    </row>
  </sheetData>
  <phoneticPr fontId="32" type="noConversion"/>
  <pageMargins left="0.7" right="0.7" top="0.75" bottom="0.75" header="0.3" footer="0.3"/>
  <pageSetup orientation="portrait" r:id="rId1"/>
  <headerFooter>
    <oddFooter>&amp;L&amp;"Calibri,Regular"&amp;10&amp;K000000This information/document has been classified: Public&amp;C_x000D_&amp;1#&amp;"Calibri"&amp;10&amp;K000000 This information/document has been classified: Internal - Use</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autoPageBreaks="0"/>
  </sheetPr>
  <dimension ref="A1:G78"/>
  <sheetViews>
    <sheetView topLeftCell="A2" workbookViewId="0">
      <selection activeCell="A9" sqref="A9"/>
    </sheetView>
  </sheetViews>
  <sheetFormatPr defaultRowHeight="14.5" x14ac:dyDescent="0.35"/>
  <cols>
    <col min="1" max="1" width="60.1796875" customWidth="1"/>
    <col min="2" max="2" width="19.1796875" customWidth="1"/>
    <col min="257" max="257" width="60.1796875" customWidth="1"/>
    <col min="258" max="258" width="19.1796875" customWidth="1"/>
    <col min="513" max="513" width="60.1796875" customWidth="1"/>
    <col min="514" max="514" width="19.1796875" customWidth="1"/>
    <col min="769" max="769" width="60.1796875" customWidth="1"/>
    <col min="770" max="770" width="19.1796875" customWidth="1"/>
    <col min="1025" max="1025" width="60.1796875" customWidth="1"/>
    <col min="1026" max="1026" width="19.1796875" customWidth="1"/>
    <col min="1281" max="1281" width="60.1796875" customWidth="1"/>
    <col min="1282" max="1282" width="19.1796875" customWidth="1"/>
    <col min="1537" max="1537" width="60.1796875" customWidth="1"/>
    <col min="1538" max="1538" width="19.1796875" customWidth="1"/>
    <col min="1793" max="1793" width="60.1796875" customWidth="1"/>
    <col min="1794" max="1794" width="19.1796875" customWidth="1"/>
    <col min="2049" max="2049" width="60.1796875" customWidth="1"/>
    <col min="2050" max="2050" width="19.1796875" customWidth="1"/>
    <col min="2305" max="2305" width="60.1796875" customWidth="1"/>
    <col min="2306" max="2306" width="19.1796875" customWidth="1"/>
    <col min="2561" max="2561" width="60.1796875" customWidth="1"/>
    <col min="2562" max="2562" width="19.1796875" customWidth="1"/>
    <col min="2817" max="2817" width="60.1796875" customWidth="1"/>
    <col min="2818" max="2818" width="19.1796875" customWidth="1"/>
    <col min="3073" max="3073" width="60.1796875" customWidth="1"/>
    <col min="3074" max="3074" width="19.1796875" customWidth="1"/>
    <col min="3329" max="3329" width="60.1796875" customWidth="1"/>
    <col min="3330" max="3330" width="19.1796875" customWidth="1"/>
    <col min="3585" max="3585" width="60.1796875" customWidth="1"/>
    <col min="3586" max="3586" width="19.1796875" customWidth="1"/>
    <col min="3841" max="3841" width="60.1796875" customWidth="1"/>
    <col min="3842" max="3842" width="19.1796875" customWidth="1"/>
    <col min="4097" max="4097" width="60.1796875" customWidth="1"/>
    <col min="4098" max="4098" width="19.1796875" customWidth="1"/>
    <col min="4353" max="4353" width="60.1796875" customWidth="1"/>
    <col min="4354" max="4354" width="19.1796875" customWidth="1"/>
    <col min="4609" max="4609" width="60.1796875" customWidth="1"/>
    <col min="4610" max="4610" width="19.1796875" customWidth="1"/>
    <col min="4865" max="4865" width="60.1796875" customWidth="1"/>
    <col min="4866" max="4866" width="19.1796875" customWidth="1"/>
    <col min="5121" max="5121" width="60.1796875" customWidth="1"/>
    <col min="5122" max="5122" width="19.1796875" customWidth="1"/>
    <col min="5377" max="5377" width="60.1796875" customWidth="1"/>
    <col min="5378" max="5378" width="19.1796875" customWidth="1"/>
    <col min="5633" max="5633" width="60.1796875" customWidth="1"/>
    <col min="5634" max="5634" width="19.1796875" customWidth="1"/>
    <col min="5889" max="5889" width="60.1796875" customWidth="1"/>
    <col min="5890" max="5890" width="19.1796875" customWidth="1"/>
    <col min="6145" max="6145" width="60.1796875" customWidth="1"/>
    <col min="6146" max="6146" width="19.1796875" customWidth="1"/>
    <col min="6401" max="6401" width="60.1796875" customWidth="1"/>
    <col min="6402" max="6402" width="19.1796875" customWidth="1"/>
    <col min="6657" max="6657" width="60.1796875" customWidth="1"/>
    <col min="6658" max="6658" width="19.1796875" customWidth="1"/>
    <col min="6913" max="6913" width="60.1796875" customWidth="1"/>
    <col min="6914" max="6914" width="19.1796875" customWidth="1"/>
    <col min="7169" max="7169" width="60.1796875" customWidth="1"/>
    <col min="7170" max="7170" width="19.1796875" customWidth="1"/>
    <col min="7425" max="7425" width="60.1796875" customWidth="1"/>
    <col min="7426" max="7426" width="19.1796875" customWidth="1"/>
    <col min="7681" max="7681" width="60.1796875" customWidth="1"/>
    <col min="7682" max="7682" width="19.1796875" customWidth="1"/>
    <col min="7937" max="7937" width="60.1796875" customWidth="1"/>
    <col min="7938" max="7938" width="19.1796875" customWidth="1"/>
    <col min="8193" max="8193" width="60.1796875" customWidth="1"/>
    <col min="8194" max="8194" width="19.1796875" customWidth="1"/>
    <col min="8449" max="8449" width="60.1796875" customWidth="1"/>
    <col min="8450" max="8450" width="19.1796875" customWidth="1"/>
    <col min="8705" max="8705" width="60.1796875" customWidth="1"/>
    <col min="8706" max="8706" width="19.1796875" customWidth="1"/>
    <col min="8961" max="8961" width="60.1796875" customWidth="1"/>
    <col min="8962" max="8962" width="19.1796875" customWidth="1"/>
    <col min="9217" max="9217" width="60.1796875" customWidth="1"/>
    <col min="9218" max="9218" width="19.1796875" customWidth="1"/>
    <col min="9473" max="9473" width="60.1796875" customWidth="1"/>
    <col min="9474" max="9474" width="19.1796875" customWidth="1"/>
    <col min="9729" max="9729" width="60.1796875" customWidth="1"/>
    <col min="9730" max="9730" width="19.1796875" customWidth="1"/>
    <col min="9985" max="9985" width="60.1796875" customWidth="1"/>
    <col min="9986" max="9986" width="19.1796875" customWidth="1"/>
    <col min="10241" max="10241" width="60.1796875" customWidth="1"/>
    <col min="10242" max="10242" width="19.1796875" customWidth="1"/>
    <col min="10497" max="10497" width="60.1796875" customWidth="1"/>
    <col min="10498" max="10498" width="19.1796875" customWidth="1"/>
    <col min="10753" max="10753" width="60.1796875" customWidth="1"/>
    <col min="10754" max="10754" width="19.1796875" customWidth="1"/>
    <col min="11009" max="11009" width="60.1796875" customWidth="1"/>
    <col min="11010" max="11010" width="19.1796875" customWidth="1"/>
    <col min="11265" max="11265" width="60.1796875" customWidth="1"/>
    <col min="11266" max="11266" width="19.1796875" customWidth="1"/>
    <col min="11521" max="11521" width="60.1796875" customWidth="1"/>
    <col min="11522" max="11522" width="19.1796875" customWidth="1"/>
    <col min="11777" max="11777" width="60.1796875" customWidth="1"/>
    <col min="11778" max="11778" width="19.1796875" customWidth="1"/>
    <col min="12033" max="12033" width="60.1796875" customWidth="1"/>
    <col min="12034" max="12034" width="19.1796875" customWidth="1"/>
    <col min="12289" max="12289" width="60.1796875" customWidth="1"/>
    <col min="12290" max="12290" width="19.1796875" customWidth="1"/>
    <col min="12545" max="12545" width="60.1796875" customWidth="1"/>
    <col min="12546" max="12546" width="19.1796875" customWidth="1"/>
    <col min="12801" max="12801" width="60.1796875" customWidth="1"/>
    <col min="12802" max="12802" width="19.1796875" customWidth="1"/>
    <col min="13057" max="13057" width="60.1796875" customWidth="1"/>
    <col min="13058" max="13058" width="19.1796875" customWidth="1"/>
    <col min="13313" max="13313" width="60.1796875" customWidth="1"/>
    <col min="13314" max="13314" width="19.1796875" customWidth="1"/>
    <col min="13569" max="13569" width="60.1796875" customWidth="1"/>
    <col min="13570" max="13570" width="19.1796875" customWidth="1"/>
    <col min="13825" max="13825" width="60.1796875" customWidth="1"/>
    <col min="13826" max="13826" width="19.1796875" customWidth="1"/>
    <col min="14081" max="14081" width="60.1796875" customWidth="1"/>
    <col min="14082" max="14082" width="19.1796875" customWidth="1"/>
    <col min="14337" max="14337" width="60.1796875" customWidth="1"/>
    <col min="14338" max="14338" width="19.1796875" customWidth="1"/>
    <col min="14593" max="14593" width="60.1796875" customWidth="1"/>
    <col min="14594" max="14594" width="19.1796875" customWidth="1"/>
    <col min="14849" max="14849" width="60.1796875" customWidth="1"/>
    <col min="14850" max="14850" width="19.1796875" customWidth="1"/>
    <col min="15105" max="15105" width="60.1796875" customWidth="1"/>
    <col min="15106" max="15106" width="19.1796875" customWidth="1"/>
    <col min="15361" max="15361" width="60.1796875" customWidth="1"/>
    <col min="15362" max="15362" width="19.1796875" customWidth="1"/>
    <col min="15617" max="15617" width="60.1796875" customWidth="1"/>
    <col min="15618" max="15618" width="19.1796875" customWidth="1"/>
    <col min="15873" max="15873" width="60.1796875" customWidth="1"/>
    <col min="15874" max="15874" width="19.1796875" customWidth="1"/>
    <col min="16129" max="16129" width="60.1796875" customWidth="1"/>
    <col min="16130" max="16130" width="19.1796875" customWidth="1"/>
  </cols>
  <sheetData>
    <row r="1" spans="1:2" x14ac:dyDescent="0.35">
      <c r="A1" t="s">
        <v>298</v>
      </c>
    </row>
    <row r="4" spans="1:2" x14ac:dyDescent="0.35">
      <c r="A4" t="s">
        <v>299</v>
      </c>
    </row>
    <row r="5" spans="1:2" x14ac:dyDescent="0.35">
      <c r="A5" t="s">
        <v>300</v>
      </c>
    </row>
    <row r="9" spans="1:2" x14ac:dyDescent="0.35">
      <c r="A9" s="93" t="s">
        <v>301</v>
      </c>
      <c r="B9" s="94" t="s">
        <v>302</v>
      </c>
    </row>
    <row r="10" spans="1:2" x14ac:dyDescent="0.35">
      <c r="A10" s="185" t="s">
        <v>425</v>
      </c>
      <c r="B10" s="251" t="s">
        <v>426</v>
      </c>
    </row>
    <row r="11" spans="1:2" x14ac:dyDescent="0.35">
      <c r="A11" t="s">
        <v>303</v>
      </c>
      <c r="B11" s="88" t="s">
        <v>304</v>
      </c>
    </row>
    <row r="12" spans="1:2" x14ac:dyDescent="0.35">
      <c r="A12" t="s">
        <v>305</v>
      </c>
      <c r="B12" s="88" t="s">
        <v>306</v>
      </c>
    </row>
    <row r="13" spans="1:2" x14ac:dyDescent="0.35">
      <c r="A13" t="s">
        <v>307</v>
      </c>
      <c r="B13" s="88" t="s">
        <v>308</v>
      </c>
    </row>
    <row r="14" spans="1:2" x14ac:dyDescent="0.35">
      <c r="A14" t="s">
        <v>309</v>
      </c>
      <c r="B14" s="88" t="s">
        <v>310</v>
      </c>
    </row>
    <row r="15" spans="1:2" x14ac:dyDescent="0.35">
      <c r="A15" t="s">
        <v>311</v>
      </c>
      <c r="B15" s="88" t="s">
        <v>312</v>
      </c>
    </row>
    <row r="16" spans="1:2" x14ac:dyDescent="0.35">
      <c r="A16" t="s">
        <v>313</v>
      </c>
      <c r="B16" s="88" t="s">
        <v>314</v>
      </c>
    </row>
    <row r="17" spans="1:2" x14ac:dyDescent="0.35">
      <c r="A17" t="s">
        <v>315</v>
      </c>
      <c r="B17" s="88" t="s">
        <v>316</v>
      </c>
    </row>
    <row r="18" spans="1:2" x14ac:dyDescent="0.35">
      <c r="A18" t="s">
        <v>317</v>
      </c>
      <c r="B18" s="88" t="s">
        <v>318</v>
      </c>
    </row>
    <row r="19" spans="1:2" x14ac:dyDescent="0.35">
      <c r="A19" t="s">
        <v>319</v>
      </c>
      <c r="B19" s="88" t="s">
        <v>320</v>
      </c>
    </row>
    <row r="20" spans="1:2" x14ac:dyDescent="0.35">
      <c r="A20" t="s">
        <v>321</v>
      </c>
      <c r="B20" s="88" t="s">
        <v>322</v>
      </c>
    </row>
    <row r="21" spans="1:2" x14ac:dyDescent="0.35">
      <c r="A21" t="s">
        <v>323</v>
      </c>
      <c r="B21" s="88" t="s">
        <v>324</v>
      </c>
    </row>
    <row r="22" spans="1:2" x14ac:dyDescent="0.35">
      <c r="A22" t="s">
        <v>325</v>
      </c>
      <c r="B22" s="88" t="s">
        <v>326</v>
      </c>
    </row>
    <row r="23" spans="1:2" x14ac:dyDescent="0.35">
      <c r="A23" t="s">
        <v>327</v>
      </c>
      <c r="B23" s="88" t="s">
        <v>328</v>
      </c>
    </row>
    <row r="24" spans="1:2" x14ac:dyDescent="0.35">
      <c r="A24" s="185" t="s">
        <v>427</v>
      </c>
      <c r="B24" s="251" t="s">
        <v>428</v>
      </c>
    </row>
    <row r="25" spans="1:2" x14ac:dyDescent="0.35">
      <c r="A25" s="93" t="s">
        <v>329</v>
      </c>
      <c r="B25" s="94" t="s">
        <v>330</v>
      </c>
    </row>
    <row r="26" spans="1:2" x14ac:dyDescent="0.35">
      <c r="A26" t="s">
        <v>331</v>
      </c>
      <c r="B26" s="88" t="s">
        <v>332</v>
      </c>
    </row>
    <row r="27" spans="1:2" x14ac:dyDescent="0.35">
      <c r="A27" t="s">
        <v>333</v>
      </c>
      <c r="B27" s="88" t="s">
        <v>334</v>
      </c>
    </row>
    <row r="28" spans="1:2" x14ac:dyDescent="0.35">
      <c r="A28" t="s">
        <v>335</v>
      </c>
      <c r="B28" s="88" t="s">
        <v>336</v>
      </c>
    </row>
    <row r="29" spans="1:2" x14ac:dyDescent="0.35">
      <c r="A29" t="s">
        <v>337</v>
      </c>
      <c r="B29" s="88" t="s">
        <v>338</v>
      </c>
    </row>
    <row r="30" spans="1:2" x14ac:dyDescent="0.35">
      <c r="A30" s="185" t="s">
        <v>429</v>
      </c>
      <c r="B30" s="251" t="s">
        <v>430</v>
      </c>
    </row>
    <row r="31" spans="1:2" x14ac:dyDescent="0.35">
      <c r="A31" t="s">
        <v>339</v>
      </c>
      <c r="B31" s="88" t="s">
        <v>340</v>
      </c>
    </row>
    <row r="32" spans="1:2" x14ac:dyDescent="0.35">
      <c r="A32" t="s">
        <v>341</v>
      </c>
      <c r="B32" s="88" t="s">
        <v>342</v>
      </c>
    </row>
    <row r="33" spans="1:2" x14ac:dyDescent="0.35">
      <c r="A33" t="s">
        <v>343</v>
      </c>
      <c r="B33" s="88" t="s">
        <v>344</v>
      </c>
    </row>
    <row r="34" spans="1:2" x14ac:dyDescent="0.35">
      <c r="A34" t="s">
        <v>345</v>
      </c>
      <c r="B34" s="88" t="s">
        <v>346</v>
      </c>
    </row>
    <row r="35" spans="1:2" x14ac:dyDescent="0.35">
      <c r="A35" t="s">
        <v>347</v>
      </c>
      <c r="B35" s="88" t="s">
        <v>348</v>
      </c>
    </row>
    <row r="36" spans="1:2" x14ac:dyDescent="0.35">
      <c r="A36" t="s">
        <v>349</v>
      </c>
      <c r="B36" s="88" t="s">
        <v>350</v>
      </c>
    </row>
    <row r="37" spans="1:2" x14ac:dyDescent="0.35">
      <c r="A37" s="252" t="s">
        <v>431</v>
      </c>
      <c r="B37" s="251" t="s">
        <v>432</v>
      </c>
    </row>
    <row r="38" spans="1:2" x14ac:dyDescent="0.35">
      <c r="A38" t="s">
        <v>351</v>
      </c>
      <c r="B38" s="88" t="s">
        <v>352</v>
      </c>
    </row>
    <row r="39" spans="1:2" x14ac:dyDescent="0.35">
      <c r="A39" t="s">
        <v>353</v>
      </c>
      <c r="B39" s="88" t="s">
        <v>354</v>
      </c>
    </row>
    <row r="40" spans="1:2" x14ac:dyDescent="0.35">
      <c r="A40" t="s">
        <v>355</v>
      </c>
      <c r="B40" s="88" t="s">
        <v>356</v>
      </c>
    </row>
    <row r="41" spans="1:2" x14ac:dyDescent="0.35">
      <c r="A41" t="s">
        <v>357</v>
      </c>
      <c r="B41" s="88" t="s">
        <v>358</v>
      </c>
    </row>
    <row r="42" spans="1:2" x14ac:dyDescent="0.35">
      <c r="A42" t="s">
        <v>359</v>
      </c>
      <c r="B42" s="88" t="s">
        <v>360</v>
      </c>
    </row>
    <row r="43" spans="1:2" x14ac:dyDescent="0.35">
      <c r="A43" t="s">
        <v>361</v>
      </c>
      <c r="B43" s="88" t="s">
        <v>362</v>
      </c>
    </row>
    <row r="44" spans="1:2" x14ac:dyDescent="0.35">
      <c r="A44" t="s">
        <v>363</v>
      </c>
      <c r="B44" s="88" t="s">
        <v>364</v>
      </c>
    </row>
    <row r="45" spans="1:2" x14ac:dyDescent="0.35">
      <c r="A45" t="s">
        <v>365</v>
      </c>
      <c r="B45" s="88" t="s">
        <v>366</v>
      </c>
    </row>
    <row r="46" spans="1:2" x14ac:dyDescent="0.35">
      <c r="A46" t="s">
        <v>367</v>
      </c>
      <c r="B46" s="88" t="s">
        <v>368</v>
      </c>
    </row>
    <row r="47" spans="1:2" x14ac:dyDescent="0.35">
      <c r="A47" t="s">
        <v>369</v>
      </c>
      <c r="B47" s="88" t="s">
        <v>370</v>
      </c>
    </row>
    <row r="48" spans="1:2" x14ac:dyDescent="0.35">
      <c r="A48" t="s">
        <v>371</v>
      </c>
      <c r="B48" s="88" t="s">
        <v>372</v>
      </c>
    </row>
    <row r="49" spans="1:7" x14ac:dyDescent="0.35">
      <c r="A49" t="s">
        <v>373</v>
      </c>
      <c r="B49" s="88" t="s">
        <v>374</v>
      </c>
    </row>
    <row r="50" spans="1:7" x14ac:dyDescent="0.35">
      <c r="A50" t="s">
        <v>375</v>
      </c>
      <c r="B50" s="88" t="s">
        <v>376</v>
      </c>
    </row>
    <row r="51" spans="1:7" x14ac:dyDescent="0.35">
      <c r="A51" t="s">
        <v>377</v>
      </c>
      <c r="B51" s="88" t="s">
        <v>378</v>
      </c>
    </row>
    <row r="52" spans="1:7" x14ac:dyDescent="0.35">
      <c r="A52" t="s">
        <v>379</v>
      </c>
      <c r="B52" s="88" t="s">
        <v>380</v>
      </c>
    </row>
    <row r="53" spans="1:7" x14ac:dyDescent="0.35">
      <c r="A53" t="s">
        <v>381</v>
      </c>
      <c r="B53" s="88" t="s">
        <v>382</v>
      </c>
    </row>
    <row r="54" spans="1:7" x14ac:dyDescent="0.35">
      <c r="A54" t="s">
        <v>383</v>
      </c>
      <c r="B54" s="88" t="s">
        <v>384</v>
      </c>
    </row>
    <row r="55" spans="1:7" x14ac:dyDescent="0.35">
      <c r="A55" s="252" t="s">
        <v>433</v>
      </c>
      <c r="B55" s="251" t="s">
        <v>434</v>
      </c>
    </row>
    <row r="57" spans="1:7" x14ac:dyDescent="0.35">
      <c r="A57" t="s">
        <v>385</v>
      </c>
      <c r="B57" t="s">
        <v>385</v>
      </c>
    </row>
    <row r="58" spans="1:7" x14ac:dyDescent="0.35">
      <c r="A58">
        <v>2014</v>
      </c>
      <c r="B58" t="str">
        <f>CONCATENATE("31 December ",A58-1)</f>
        <v>31 December 2013</v>
      </c>
      <c r="G58" t="s">
        <v>386</v>
      </c>
    </row>
    <row r="59" spans="1:7" x14ac:dyDescent="0.35">
      <c r="A59">
        <v>2015</v>
      </c>
      <c r="B59" t="str">
        <f>CONCATENATE("31 December ",A59-1)</f>
        <v>31 December 2014</v>
      </c>
      <c r="G59" t="s">
        <v>387</v>
      </c>
    </row>
    <row r="60" spans="1:7" x14ac:dyDescent="0.35">
      <c r="A60">
        <v>2016</v>
      </c>
      <c r="B60" t="str">
        <f t="shared" ref="B60:B78" si="0">CONCATENATE("31 December ",A60-1)</f>
        <v>31 December 2015</v>
      </c>
      <c r="G60" t="s">
        <v>388</v>
      </c>
    </row>
    <row r="61" spans="1:7" x14ac:dyDescent="0.35">
      <c r="A61">
        <v>2017</v>
      </c>
      <c r="B61" t="str">
        <f t="shared" si="0"/>
        <v>31 December 2016</v>
      </c>
      <c r="G61" t="s">
        <v>389</v>
      </c>
    </row>
    <row r="62" spans="1:7" x14ac:dyDescent="0.35">
      <c r="A62">
        <v>2018</v>
      </c>
      <c r="B62" t="str">
        <f t="shared" si="0"/>
        <v>31 December 2017</v>
      </c>
    </row>
    <row r="63" spans="1:7" x14ac:dyDescent="0.35">
      <c r="A63">
        <v>2019</v>
      </c>
      <c r="B63" t="str">
        <f t="shared" si="0"/>
        <v>31 December 2018</v>
      </c>
    </row>
    <row r="64" spans="1:7" x14ac:dyDescent="0.35">
      <c r="A64">
        <v>2020</v>
      </c>
      <c r="B64" t="str">
        <f t="shared" si="0"/>
        <v>31 December 2019</v>
      </c>
    </row>
    <row r="65" spans="1:2" x14ac:dyDescent="0.35">
      <c r="A65">
        <v>2021</v>
      </c>
      <c r="B65" t="str">
        <f t="shared" si="0"/>
        <v>31 December 2020</v>
      </c>
    </row>
    <row r="66" spans="1:2" x14ac:dyDescent="0.35">
      <c r="A66">
        <v>2022</v>
      </c>
      <c r="B66" t="str">
        <f t="shared" si="0"/>
        <v>31 December 2021</v>
      </c>
    </row>
    <row r="67" spans="1:2" x14ac:dyDescent="0.35">
      <c r="A67">
        <v>2023</v>
      </c>
      <c r="B67" t="str">
        <f t="shared" si="0"/>
        <v>31 December 2022</v>
      </c>
    </row>
    <row r="68" spans="1:2" x14ac:dyDescent="0.35">
      <c r="A68">
        <v>2024</v>
      </c>
      <c r="B68" t="str">
        <f t="shared" si="0"/>
        <v>31 December 2023</v>
      </c>
    </row>
    <row r="69" spans="1:2" x14ac:dyDescent="0.35">
      <c r="A69">
        <v>2025</v>
      </c>
      <c r="B69" t="str">
        <f t="shared" si="0"/>
        <v>31 December 2024</v>
      </c>
    </row>
    <row r="70" spans="1:2" x14ac:dyDescent="0.35">
      <c r="A70">
        <v>2026</v>
      </c>
      <c r="B70" t="str">
        <f t="shared" si="0"/>
        <v>31 December 2025</v>
      </c>
    </row>
    <row r="71" spans="1:2" x14ac:dyDescent="0.35">
      <c r="A71">
        <v>2027</v>
      </c>
      <c r="B71" t="str">
        <f t="shared" si="0"/>
        <v>31 December 2026</v>
      </c>
    </row>
    <row r="72" spans="1:2" x14ac:dyDescent="0.35">
      <c r="A72">
        <v>2028</v>
      </c>
      <c r="B72" t="str">
        <f t="shared" si="0"/>
        <v>31 December 2027</v>
      </c>
    </row>
    <row r="73" spans="1:2" x14ac:dyDescent="0.35">
      <c r="A73">
        <v>2029</v>
      </c>
      <c r="B73" t="str">
        <f t="shared" si="0"/>
        <v>31 December 2028</v>
      </c>
    </row>
    <row r="74" spans="1:2" x14ac:dyDescent="0.35">
      <c r="A74">
        <v>2030</v>
      </c>
      <c r="B74" t="str">
        <f t="shared" si="0"/>
        <v>31 December 2029</v>
      </c>
    </row>
    <row r="75" spans="1:2" x14ac:dyDescent="0.35">
      <c r="A75">
        <v>2031</v>
      </c>
      <c r="B75" t="str">
        <f t="shared" si="0"/>
        <v>31 December 2030</v>
      </c>
    </row>
    <row r="76" spans="1:2" x14ac:dyDescent="0.35">
      <c r="A76">
        <v>2032</v>
      </c>
      <c r="B76" t="str">
        <f t="shared" si="0"/>
        <v>31 December 2031</v>
      </c>
    </row>
    <row r="77" spans="1:2" x14ac:dyDescent="0.35">
      <c r="A77">
        <v>2033</v>
      </c>
      <c r="B77" t="str">
        <f t="shared" si="0"/>
        <v>31 December 2032</v>
      </c>
    </row>
    <row r="78" spans="1:2" x14ac:dyDescent="0.35">
      <c r="A78">
        <v>2034</v>
      </c>
      <c r="B78" t="str">
        <f t="shared" si="0"/>
        <v>31 December 2033</v>
      </c>
    </row>
  </sheetData>
  <pageMargins left="0.7" right="0.7" top="0.75" bottom="0.75" header="0.3" footer="0.3"/>
  <pageSetup paperSize="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autoPageBreaks="0"/>
  </sheetPr>
  <dimension ref="A2:A3"/>
  <sheetViews>
    <sheetView workbookViewId="0">
      <selection activeCell="D8" sqref="D8"/>
    </sheetView>
  </sheetViews>
  <sheetFormatPr defaultRowHeight="14.5" x14ac:dyDescent="0.35"/>
  <sheetData>
    <row r="2" spans="1:1" x14ac:dyDescent="0.35">
      <c r="A2" t="s">
        <v>390</v>
      </c>
    </row>
    <row r="3" spans="1:1" x14ac:dyDescent="0.35">
      <c r="A3" t="s">
        <v>391</v>
      </c>
    </row>
  </sheetData>
  <pageMargins left="0.7" right="0.7" top="0.75" bottom="0.75" header="0.3" footer="0.3"/>
  <pageSetup paperSize="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C00000"/>
    <pageSetUpPr autoPageBreaks="0"/>
  </sheetPr>
  <dimension ref="B1:J26"/>
  <sheetViews>
    <sheetView showGridLines="0" topLeftCell="A11" zoomScale="90" zoomScaleNormal="90" zoomScaleSheetLayoutView="90" workbookViewId="0">
      <selection activeCell="E20" sqref="E20"/>
    </sheetView>
  </sheetViews>
  <sheetFormatPr defaultColWidth="8.81640625" defaultRowHeight="14.5" x14ac:dyDescent="0.35"/>
  <cols>
    <col min="1" max="1" width="2.453125" style="1" customWidth="1"/>
    <col min="2" max="2" width="22.1796875" style="1" customWidth="1"/>
    <col min="3" max="3" width="3.81640625" style="1" customWidth="1"/>
    <col min="4" max="4" width="46.1796875" style="1" customWidth="1"/>
    <col min="5" max="5" width="28.453125" style="1" customWidth="1"/>
    <col min="6" max="6" width="18.81640625" style="1" customWidth="1"/>
    <col min="7" max="7" width="28.1796875" style="1" customWidth="1"/>
    <col min="8" max="8" width="8.81640625" style="1"/>
    <col min="9" max="9" width="13.81640625" style="1" customWidth="1"/>
    <col min="10" max="10" width="10.81640625" style="1" customWidth="1"/>
    <col min="11" max="16384" width="8.81640625" style="1"/>
  </cols>
  <sheetData>
    <row r="1" spans="2:10" x14ac:dyDescent="0.35">
      <c r="B1" s="3" t="s">
        <v>392</v>
      </c>
      <c r="F1" s="12"/>
    </row>
    <row r="3" spans="2:10" x14ac:dyDescent="0.35">
      <c r="B3" s="4" t="s">
        <v>25</v>
      </c>
      <c r="C3" s="6" t="s">
        <v>3</v>
      </c>
      <c r="D3" s="361" t="s">
        <v>393</v>
      </c>
      <c r="E3" s="361"/>
      <c r="F3" s="361"/>
    </row>
    <row r="4" spans="2:10" x14ac:dyDescent="0.35">
      <c r="B4" s="4" t="s">
        <v>4</v>
      </c>
      <c r="C4" s="6" t="s">
        <v>3</v>
      </c>
      <c r="D4" s="361" t="s">
        <v>391</v>
      </c>
      <c r="E4" s="361"/>
      <c r="F4" s="361"/>
    </row>
    <row r="5" spans="2:10" x14ac:dyDescent="0.35">
      <c r="B5" s="4" t="s">
        <v>5</v>
      </c>
      <c r="C5" s="6" t="s">
        <v>3</v>
      </c>
      <c r="D5" s="361">
        <v>2025</v>
      </c>
      <c r="E5" s="361"/>
      <c r="F5" s="361"/>
    </row>
    <row r="6" spans="2:10" x14ac:dyDescent="0.35">
      <c r="B6" s="4" t="s">
        <v>6</v>
      </c>
      <c r="C6" s="6" t="s">
        <v>3</v>
      </c>
      <c r="D6" s="362">
        <v>45657</v>
      </c>
      <c r="E6" s="362"/>
      <c r="F6" s="362"/>
    </row>
    <row r="7" spans="2:10" ht="15" thickBot="1" x14ac:dyDescent="0.4">
      <c r="G7" s="1" t="s">
        <v>385</v>
      </c>
    </row>
    <row r="8" spans="2:10" ht="17.149999999999999" customHeight="1" thickBot="1" x14ac:dyDescent="0.4">
      <c r="B8" s="366" t="s">
        <v>394</v>
      </c>
      <c r="C8" s="367"/>
      <c r="D8" s="368"/>
      <c r="E8" s="18"/>
      <c r="G8" s="6"/>
      <c r="H8" s="6"/>
    </row>
    <row r="9" spans="2:10" s="15" customFormat="1" ht="17.149999999999999" customHeight="1" x14ac:dyDescent="0.35">
      <c r="B9" s="14" t="s">
        <v>395</v>
      </c>
      <c r="C9" s="369" t="s">
        <v>396</v>
      </c>
      <c r="D9" s="370"/>
      <c r="F9" s="16"/>
    </row>
    <row r="10" spans="2:10" ht="17.149999999999999" customHeight="1" x14ac:dyDescent="0.35">
      <c r="B10" s="9" t="s">
        <v>397</v>
      </c>
      <c r="C10" s="24">
        <v>1</v>
      </c>
      <c r="D10" s="33">
        <v>5.9999999999999995E-4</v>
      </c>
      <c r="F10" s="7"/>
    </row>
    <row r="11" spans="2:10" ht="17.149999999999999" customHeight="1" x14ac:dyDescent="0.35">
      <c r="B11" s="17" t="s">
        <v>398</v>
      </c>
      <c r="C11" s="24">
        <v>2</v>
      </c>
      <c r="D11" s="33">
        <v>1.1999999999999999E-3</v>
      </c>
      <c r="F11" s="7"/>
    </row>
    <row r="12" spans="2:10" ht="17.149999999999999" customHeight="1" x14ac:dyDescent="0.35">
      <c r="B12" s="17" t="s">
        <v>399</v>
      </c>
      <c r="C12" s="24">
        <v>3</v>
      </c>
      <c r="D12" s="33">
        <v>2.3999999999999998E-3</v>
      </c>
      <c r="F12" s="7"/>
    </row>
    <row r="13" spans="2:10" ht="17.149999999999999" customHeight="1" thickBot="1" x14ac:dyDescent="0.4">
      <c r="B13" s="34" t="s">
        <v>400</v>
      </c>
      <c r="C13" s="25">
        <v>4</v>
      </c>
      <c r="D13" s="35">
        <v>4.7999999999999996E-3</v>
      </c>
      <c r="F13" s="7"/>
    </row>
    <row r="14" spans="2:10" ht="17.149999999999999" customHeight="1" thickBot="1" x14ac:dyDescent="0.4">
      <c r="C14" s="8"/>
      <c r="D14" s="8"/>
      <c r="J14" s="7"/>
    </row>
    <row r="15" spans="2:10" ht="17.149999999999999" customHeight="1" thickBot="1" x14ac:dyDescent="0.4">
      <c r="B15" s="366" t="s">
        <v>401</v>
      </c>
      <c r="C15" s="367"/>
      <c r="D15" s="367"/>
      <c r="E15" s="367"/>
      <c r="F15" s="367"/>
      <c r="G15" s="368"/>
    </row>
    <row r="16" spans="2:10" ht="22" customHeight="1" thickBot="1" x14ac:dyDescent="0.4">
      <c r="B16" s="19" t="s">
        <v>27</v>
      </c>
      <c r="C16" s="365" t="s">
        <v>95</v>
      </c>
      <c r="D16" s="365"/>
      <c r="E16" s="22" t="s">
        <v>402</v>
      </c>
      <c r="F16" s="22" t="s">
        <v>98</v>
      </c>
      <c r="G16" s="32" t="s">
        <v>403</v>
      </c>
    </row>
    <row r="17" spans="2:7" ht="26.15" customHeight="1" x14ac:dyDescent="0.35">
      <c r="B17" s="371" t="s">
        <v>404</v>
      </c>
      <c r="C17" s="373" t="s">
        <v>405</v>
      </c>
      <c r="D17" s="374"/>
      <c r="E17" s="23" t="s">
        <v>406</v>
      </c>
      <c r="F17" s="23">
        <v>100</v>
      </c>
      <c r="G17" s="388" t="s">
        <v>407</v>
      </c>
    </row>
    <row r="18" spans="2:7" ht="13" customHeight="1" x14ac:dyDescent="0.35">
      <c r="B18" s="379"/>
      <c r="C18" s="375"/>
      <c r="D18" s="376"/>
      <c r="E18" s="392" t="s">
        <v>408</v>
      </c>
      <c r="F18" s="392" t="s">
        <v>102</v>
      </c>
      <c r="G18" s="389"/>
    </row>
    <row r="19" spans="2:7" ht="13" customHeight="1" x14ac:dyDescent="0.35">
      <c r="B19" s="379"/>
      <c r="C19" s="375" t="s">
        <v>409</v>
      </c>
      <c r="D19" s="376"/>
      <c r="E19" s="392"/>
      <c r="F19" s="392"/>
      <c r="G19" s="390" t="s">
        <v>410</v>
      </c>
    </row>
    <row r="20" spans="2:7" ht="26.15" customHeight="1" thickBot="1" x14ac:dyDescent="0.4">
      <c r="B20" s="372"/>
      <c r="C20" s="377"/>
      <c r="D20" s="378"/>
      <c r="E20" s="25" t="s">
        <v>411</v>
      </c>
      <c r="F20" s="25">
        <v>0</v>
      </c>
      <c r="G20" s="391"/>
    </row>
    <row r="21" spans="2:7" ht="26.15" customHeight="1" x14ac:dyDescent="0.35">
      <c r="B21" s="371" t="s">
        <v>412</v>
      </c>
      <c r="C21" s="380" t="s">
        <v>413</v>
      </c>
      <c r="D21" s="381"/>
      <c r="E21" s="23" t="s">
        <v>414</v>
      </c>
      <c r="F21" s="23">
        <v>100</v>
      </c>
      <c r="G21" s="388" t="s">
        <v>415</v>
      </c>
    </row>
    <row r="22" spans="2:7" ht="13" customHeight="1" x14ac:dyDescent="0.35">
      <c r="B22" s="379"/>
      <c r="C22" s="382"/>
      <c r="D22" s="383"/>
      <c r="E22" s="392" t="s">
        <v>416</v>
      </c>
      <c r="F22" s="392" t="s">
        <v>102</v>
      </c>
      <c r="G22" s="389"/>
    </row>
    <row r="23" spans="2:7" ht="13" customHeight="1" x14ac:dyDescent="0.35">
      <c r="B23" s="379"/>
      <c r="C23" s="382" t="s">
        <v>154</v>
      </c>
      <c r="D23" s="383"/>
      <c r="E23" s="392"/>
      <c r="F23" s="392"/>
      <c r="G23" s="390" t="s">
        <v>417</v>
      </c>
    </row>
    <row r="24" spans="2:7" ht="26.15" customHeight="1" thickBot="1" x14ac:dyDescent="0.4">
      <c r="B24" s="372"/>
      <c r="C24" s="384"/>
      <c r="D24" s="385"/>
      <c r="E24" s="25" t="s">
        <v>418</v>
      </c>
      <c r="F24" s="25">
        <v>0</v>
      </c>
      <c r="G24" s="391"/>
    </row>
    <row r="25" spans="2:7" ht="26.15" customHeight="1" x14ac:dyDescent="0.35">
      <c r="B25" s="371" t="s">
        <v>419</v>
      </c>
      <c r="C25" s="386" t="s">
        <v>420</v>
      </c>
      <c r="D25" s="387"/>
      <c r="E25" s="23" t="s">
        <v>421</v>
      </c>
      <c r="F25" s="26">
        <v>1</v>
      </c>
      <c r="G25" s="30" t="s">
        <v>190</v>
      </c>
    </row>
    <row r="26" spans="2:7" ht="26.15" customHeight="1" thickBot="1" x14ac:dyDescent="0.4">
      <c r="B26" s="372"/>
      <c r="C26" s="363" t="s">
        <v>188</v>
      </c>
      <c r="D26" s="364"/>
      <c r="E26" s="25" t="s">
        <v>422</v>
      </c>
      <c r="F26" s="25" t="s">
        <v>102</v>
      </c>
      <c r="G26" s="31">
        <v>0.5</v>
      </c>
    </row>
  </sheetData>
  <mergeCells count="25">
    <mergeCell ref="C25:D25"/>
    <mergeCell ref="G17:G18"/>
    <mergeCell ref="G19:G20"/>
    <mergeCell ref="G21:G22"/>
    <mergeCell ref="G23:G24"/>
    <mergeCell ref="E22:E23"/>
    <mergeCell ref="F22:F23"/>
    <mergeCell ref="E18:E19"/>
    <mergeCell ref="F18:F19"/>
    <mergeCell ref="D3:F3"/>
    <mergeCell ref="D4:F4"/>
    <mergeCell ref="D5:F5"/>
    <mergeCell ref="D6:F6"/>
    <mergeCell ref="C26:D26"/>
    <mergeCell ref="C16:D16"/>
    <mergeCell ref="B8:D8"/>
    <mergeCell ref="C9:D9"/>
    <mergeCell ref="B15:G15"/>
    <mergeCell ref="B25:B26"/>
    <mergeCell ref="C17:D18"/>
    <mergeCell ref="C19:D20"/>
    <mergeCell ref="B21:B24"/>
    <mergeCell ref="C21:D22"/>
    <mergeCell ref="B17:B20"/>
    <mergeCell ref="C23:D24"/>
  </mergeCells>
  <pageMargins left="0.7" right="0.7" top="0.75" bottom="0.75" header="0.3" footer="0.3"/>
  <pageSetup paperSize="9" scale="4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d="http://www.w3.org/2001/XMLSchema" xmlns:xsi="http://www.w3.org/2001/XMLSchema-instance" xmlns="http://www.boldonjames.com/2008/01/sie/internal/label" sislVersion="0" policy="0006265a-9853-4628-92f9-d03b5c38fad7" origin="userSelected">
  <element uid="28a97614-a6b7-4be1-97da-63263f2a5082" value=""/>
  <element uid="af2f1a61-4497-49fe-a1d5-88af7fec469a" value=""/>
</sisl>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F836D463D39D34784F89570AD56BF8B" ma:contentTypeVersion="2" ma:contentTypeDescription="Create a new document." ma:contentTypeScope="" ma:versionID="35d894ed96f5d64445e4ef38eb917a6e">
  <xsd:schema xmlns:xsd="http://www.w3.org/2001/XMLSchema" xmlns:xs="http://www.w3.org/2001/XMLSchema" xmlns:p="http://schemas.microsoft.com/office/2006/metadata/properties" xmlns:ns2="0e3d4196-86fa-48b8-aff3-e3268e152050" targetNamespace="http://schemas.microsoft.com/office/2006/metadata/properties" ma:root="true" ma:fieldsID="07204de09b710e9ff83f261b37f62350" ns2:_="">
    <xsd:import namespace="0e3d4196-86fa-48b8-aff3-e3268e152050"/>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3d4196-86fa-48b8-aff3-e3268e15205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CA7DE7-1D32-4FFA-AA0A-53EC9E1AF944}">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5C8E0790-8F6C-438F-91DF-0700583A61BB}">
  <ds:schemaRefs>
    <ds:schemaRef ds:uri="http://schemas.microsoft.com/office/2006/metadata/properties"/>
    <ds:schemaRef ds:uri="b4925b5a-7518-4770-a4f5-4ab81a80c6a8"/>
    <ds:schemaRef ds:uri="http://www.w3.org/XML/1998/namespace"/>
    <ds:schemaRef ds:uri="http://schemas.microsoft.com/office/2006/documentManagement/types"/>
    <ds:schemaRef ds:uri="http://purl.org/dc/terms/"/>
    <ds:schemaRef ds:uri="http://purl.org/dc/elements/1.1/"/>
    <ds:schemaRef ds:uri="http://schemas.openxmlformats.org/package/2006/metadata/core-properti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149F88EF-DD52-4558-8F48-7A517630526A}">
  <ds:schemaRefs>
    <ds:schemaRef ds:uri="http://schemas.microsoft.com/sharepoint/v3/contenttype/forms"/>
  </ds:schemaRefs>
</ds:datastoreItem>
</file>

<file path=customXml/itemProps4.xml><?xml version="1.0" encoding="utf-8"?>
<ds:datastoreItem xmlns:ds="http://schemas.openxmlformats.org/officeDocument/2006/customXml" ds:itemID="{3D4F4DA0-7D97-4D3D-A7B7-C3673C8047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3d4196-86fa-48b8-aff3-e3268e1520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f633901-a1a2-4b88-b429-edda49e1f41c}" enabled="1" method="Privileged" siteId="{1faf97f0-976a-4958-b916-706cfa28bb6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12</vt:i4>
      </vt:variant>
    </vt:vector>
  </HeadingPairs>
  <TitlesOfParts>
    <vt:vector size="21" baseType="lpstr">
      <vt:lpstr>General Instructions</vt:lpstr>
      <vt:lpstr>Summary Page</vt:lpstr>
      <vt:lpstr>A. FTAC</vt:lpstr>
      <vt:lpstr>B. NIAC</vt:lpstr>
      <vt:lpstr>C. CCF</vt:lpstr>
      <vt:lpstr>Raw</vt:lpstr>
      <vt:lpstr>Lookup</vt:lpstr>
      <vt:lpstr>Sheet1</vt:lpstr>
      <vt:lpstr>Working File</vt:lpstr>
      <vt:lpstr>BusinessType</vt:lpstr>
      <vt:lpstr>D_Source</vt:lpstr>
      <vt:lpstr>FICode</vt:lpstr>
      <vt:lpstr>FIName</vt:lpstr>
      <vt:lpstr>InsufficientInfo</vt:lpstr>
      <vt:lpstr>'A. FTAC'!Print_Area</vt:lpstr>
      <vt:lpstr>'B. NIAC'!Print_Area</vt:lpstr>
      <vt:lpstr>'C. CCF'!Print_Area</vt:lpstr>
      <vt:lpstr>'General Instructions'!Print_Area</vt:lpstr>
      <vt:lpstr>'Summary Page'!Print_Area</vt:lpstr>
      <vt:lpstr>'Working File'!Print_Area</vt:lpstr>
      <vt:lpstr>YOA</vt:lpstr>
    </vt:vector>
  </TitlesOfParts>
  <Manager/>
  <Company>PIDM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DPS form_AY2025</dc:title>
  <dc:subject/>
  <dc:creator>Muhammad Fareez Iskandar Abdul Azizan</dc:creator>
  <cp:keywords/>
  <dc:description/>
  <cp:lastModifiedBy>Abdul Hakim bin Mohd Raziff</cp:lastModifiedBy>
  <cp:revision/>
  <dcterms:created xsi:type="dcterms:W3CDTF">2022-11-08T09:36:39Z</dcterms:created>
  <dcterms:modified xsi:type="dcterms:W3CDTF">2026-04-08T03:53:58Z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2438b30d-bdc1-4ce4-9d67-c31bb03d7021</vt:lpwstr>
  </property>
  <property fmtid="{D5CDD505-2E9C-101B-9397-08002B2CF9AE}" pid="3" name="bjSaver">
    <vt:lpwstr>9nbd3DvCieY7xoHjKacP1YxcXuErs9OX</vt:lpwstr>
  </property>
  <property fmtid="{D5CDD505-2E9C-101B-9397-08002B2CF9AE}" pid="4" name="bjClsUserRVM">
    <vt:lpwstr>[{"VisualMarkingType":2,"ShapeName":"","ApplyMarking":true}]</vt:lpwstr>
  </property>
  <property fmtid="{D5CDD505-2E9C-101B-9397-08002B2CF9AE}" pid="5" name="ContentTypeId">
    <vt:lpwstr>0x0101003F836D463D39D34784F89570AD56BF8B</vt:lpwstr>
  </property>
  <property fmtid="{D5CDD505-2E9C-101B-9397-08002B2CF9AE}" pid="6" name="Keywords0">
    <vt:lpwstr/>
  </property>
  <property fmtid="{D5CDD505-2E9C-101B-9397-08002B2CF9AE}" pid="7" name="LabelConfirm">
    <vt:lpwstr>?~Confidential~?</vt:lpwstr>
  </property>
  <property fmtid="{D5CDD505-2E9C-101B-9397-08002B2CF9AE}" pid="8" name="bjDocumentLabelXML">
    <vt:lpwstr>&lt;?xml version="1.0" encoding="us-ascii"?&gt;&lt;sisl xmlns:xsd="http://www.w3.org/2001/XMLSchema" xmlns:xsi="http://www.w3.org/2001/XMLSchema-instance" sislVersion="0" policy="0006265a-9853-4628-92f9-d03b5c38fad7" origin="userSelected" xmlns="http://www.boldonj</vt:lpwstr>
  </property>
  <property fmtid="{D5CDD505-2E9C-101B-9397-08002B2CF9AE}" pid="9" name="bjDocumentLabelXML-0">
    <vt:lpwstr>ames.com/2008/01/sie/internal/label"&gt;&lt;element uid="28a97614-a6b7-4be1-97da-63263f2a5082" value="" /&gt;&lt;element uid="af2f1a61-4497-49fe-a1d5-88af7fec469a" value="" /&gt;&lt;/sisl&gt;</vt:lpwstr>
  </property>
  <property fmtid="{D5CDD505-2E9C-101B-9397-08002B2CF9AE}" pid="10" name="bjDocumentSecurityLabel">
    <vt:lpwstr>Public</vt:lpwstr>
  </property>
  <property fmtid="{D5CDD505-2E9C-101B-9397-08002B2CF9AE}" pid="11" name="DLP">
    <vt:lpwstr>{[*Corporate Public*]}</vt:lpwstr>
  </property>
  <property fmtid="{D5CDD505-2E9C-101B-9397-08002B2CF9AE}" pid="12" name="bjLeftFooterLabel-first">
    <vt:lpwstr>&amp;"Calibri,Regular"&amp;10&amp;K000000This information/document has been classified: Public</vt:lpwstr>
  </property>
  <property fmtid="{D5CDD505-2E9C-101B-9397-08002B2CF9AE}" pid="13" name="bjLeftFooterLabel-even">
    <vt:lpwstr>&amp;"Calibri,Regular"&amp;10&amp;K000000This information/document has been classified: Public</vt:lpwstr>
  </property>
  <property fmtid="{D5CDD505-2E9C-101B-9397-08002B2CF9AE}" pid="14" name="bjLeftFooterLabel">
    <vt:lpwstr>&amp;"Calibri,Regular"&amp;10&amp;K000000This information/document has been classified: Public</vt:lpwstr>
  </property>
  <property fmtid="{D5CDD505-2E9C-101B-9397-08002B2CF9AE}" pid="15" name="MSIP_Label_ff633901-a1a2-4b88-b429-edda49e1f41c_Enabled">
    <vt:lpwstr>true</vt:lpwstr>
  </property>
  <property fmtid="{D5CDD505-2E9C-101B-9397-08002B2CF9AE}" pid="16" name="MSIP_Label_ff633901-a1a2-4b88-b429-edda49e1f41c_SetDate">
    <vt:lpwstr>2024-03-19T07:44:14Z</vt:lpwstr>
  </property>
  <property fmtid="{D5CDD505-2E9C-101B-9397-08002B2CF9AE}" pid="17" name="MSIP_Label_ff633901-a1a2-4b88-b429-edda49e1f41c_Method">
    <vt:lpwstr>Privileged</vt:lpwstr>
  </property>
  <property fmtid="{D5CDD505-2E9C-101B-9397-08002B2CF9AE}" pid="18" name="MSIP_Label_ff633901-a1a2-4b88-b429-edda49e1f41c_Name">
    <vt:lpwstr>Corporate Public</vt:lpwstr>
  </property>
  <property fmtid="{D5CDD505-2E9C-101B-9397-08002B2CF9AE}" pid="19" name="MSIP_Label_ff633901-a1a2-4b88-b429-edda49e1f41c_SiteId">
    <vt:lpwstr>1faf97f0-976a-4958-b916-706cfa28bb68</vt:lpwstr>
  </property>
  <property fmtid="{D5CDD505-2E9C-101B-9397-08002B2CF9AE}" pid="20" name="MSIP_Label_ff633901-a1a2-4b88-b429-edda49e1f41c_ActionId">
    <vt:lpwstr>54299adf-ee4c-4ab0-aece-3cea2893a009</vt:lpwstr>
  </property>
  <property fmtid="{D5CDD505-2E9C-101B-9397-08002B2CF9AE}" pid="21" name="MSIP_Label_ff633901-a1a2-4b88-b429-edda49e1f41c_ContentBits">
    <vt:lpwstr>2</vt:lpwstr>
  </property>
</Properties>
</file>