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mazli\Documents\Lynn\DPS\AY2025\"/>
    </mc:Choice>
  </mc:AlternateContent>
  <xr:revisionPtr revIDLastSave="0" documentId="13_ncr:1_{75E18AEB-B339-4981-82FF-65D7AB9FF6E6}" xr6:coauthVersionLast="47" xr6:coauthVersionMax="47" xr10:uidLastSave="{00000000-0000-0000-0000-000000000000}"/>
  <workbookProtection workbookAlgorithmName="SHA-512" workbookHashValue="BfIBNj8ZX0GdyrvkECcSeaOPUSounyiudWhMxQBTm0JbtdvT1VWj4ySnSAK8ecmHR0XMferj038qgN6Wy8nu6Q==" workbookSaltValue="xZ9BHRIRJchBLeziD1n7CQ==" workbookSpinCount="100000" lockStructure="1"/>
  <bookViews>
    <workbookView xWindow="-108" yWindow="-108" windowWidth="23256" windowHeight="12456" xr2:uid="{00000000-000D-0000-FFFF-FFFF00000000}"/>
  </bookViews>
  <sheets>
    <sheet name="General Instructions" sheetId="1" r:id="rId1"/>
    <sheet name="Summary Page" sheetId="3" r:id="rId2"/>
    <sheet name="A. FTAC" sheetId="4" r:id="rId3"/>
    <sheet name="B. NIAC" sheetId="13" r:id="rId4"/>
    <sheet name="C. CCF" sheetId="12" r:id="rId5"/>
    <sheet name="Raw" sheetId="17" state="hidden" r:id="rId6"/>
    <sheet name="Lookup" sheetId="16" state="hidden" r:id="rId7"/>
    <sheet name="Sheet1" sheetId="14" state="hidden" r:id="rId8"/>
    <sheet name="Working File" sheetId="10" state="hidden" r:id="rId9"/>
  </sheets>
  <externalReferences>
    <externalReference r:id="rId10"/>
  </externalReferences>
  <definedNames>
    <definedName name="BusinessType">Lookup!$A$3:$A$5</definedName>
    <definedName name="D_Source" localSheetId="5">[1]Lookup!$G$58:$G$61</definedName>
    <definedName name="D_Source">Lookup!$G$58:$G$61</definedName>
    <definedName name="FICode" localSheetId="5">[1]Lookup!$B$10:$B$51</definedName>
    <definedName name="FICode">Lookup!$B$10:$B$56</definedName>
    <definedName name="FIName" localSheetId="5">[1]Lookup!$A$10:$A$51</definedName>
    <definedName name="FIName">Lookup!$A$10:$A$56</definedName>
    <definedName name="InsufficientInfo">Lookup!$A$1</definedName>
    <definedName name="_xlnm.Print_Area" localSheetId="2">'A. FTAC'!$B$1:$J$49</definedName>
    <definedName name="_xlnm.Print_Area" localSheetId="3">'B. NIAC'!$B$1:$K$57</definedName>
    <definedName name="_xlnm.Print_Area" localSheetId="4">'C. CCF'!$B$1:$J$38</definedName>
    <definedName name="_xlnm.Print_Area" localSheetId="0">'General Instructions'!$B$1:$E$30</definedName>
    <definedName name="_xlnm.Print_Area" localSheetId="1">'Summary Page'!$B$1:$H$14</definedName>
    <definedName name="_xlnm.Print_Area" localSheetId="8">'Working File'!$B$1:$G$26</definedName>
    <definedName name="YOA">Lookup!$A$57:$A$78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12" l="1"/>
  <c r="G14" i="12"/>
  <c r="G17" i="12" s="1" a="1"/>
  <c r="G17" i="12" s="1"/>
  <c r="H42" i="13" l="1"/>
  <c r="H28" i="13" l="1"/>
  <c r="H25" i="13"/>
  <c r="H21" i="13"/>
  <c r="H18" i="13"/>
  <c r="H29" i="13" l="1"/>
  <c r="J80" i="17" l="1"/>
  <c r="J79" i="17"/>
  <c r="J76" i="17"/>
  <c r="J75" i="17"/>
  <c r="J73" i="17"/>
  <c r="J72" i="17"/>
  <c r="J70" i="17"/>
  <c r="J69" i="17"/>
  <c r="J68" i="17"/>
  <c r="J67" i="17"/>
  <c r="J66" i="17"/>
  <c r="J63" i="17"/>
  <c r="J62" i="17"/>
  <c r="J61" i="17"/>
  <c r="J60" i="17"/>
  <c r="J59" i="17"/>
  <c r="J57" i="17"/>
  <c r="J56" i="17"/>
  <c r="J55" i="17"/>
  <c r="J54" i="17"/>
  <c r="J53" i="17"/>
  <c r="J50" i="17"/>
  <c r="J49" i="17"/>
  <c r="J47" i="17"/>
  <c r="J46" i="17"/>
  <c r="J45" i="17"/>
  <c r="J43" i="17"/>
  <c r="J42" i="17"/>
  <c r="J40" i="17"/>
  <c r="J39" i="17"/>
  <c r="J36" i="17"/>
  <c r="J34" i="17"/>
  <c r="J33" i="17"/>
  <c r="J32" i="17"/>
  <c r="J30" i="17"/>
  <c r="J29" i="17"/>
  <c r="J27" i="17"/>
  <c r="J25" i="17"/>
  <c r="J23" i="17"/>
  <c r="J21" i="17"/>
  <c r="J20" i="17"/>
  <c r="J18" i="17"/>
  <c r="J17" i="17"/>
  <c r="J15" i="17"/>
  <c r="J14" i="17"/>
  <c r="J13" i="17"/>
  <c r="J12" i="17"/>
  <c r="J11" i="17"/>
  <c r="J10" i="17"/>
  <c r="J9" i="17"/>
  <c r="J8" i="17"/>
  <c r="J7" i="17"/>
  <c r="J6" i="17"/>
  <c r="J5" i="17"/>
  <c r="J3" i="17"/>
  <c r="J2" i="17"/>
  <c r="M65" i="17"/>
  <c r="M31" i="17"/>
  <c r="M30" i="17"/>
  <c r="M29" i="17"/>
  <c r="M28" i="17"/>
  <c r="M27" i="17"/>
  <c r="M26" i="17"/>
  <c r="M25" i="17"/>
  <c r="M24" i="17"/>
  <c r="M23" i="17"/>
  <c r="M22" i="17"/>
  <c r="M81" i="17"/>
  <c r="M80" i="17"/>
  <c r="M79" i="17"/>
  <c r="M78" i="17"/>
  <c r="M77" i="17"/>
  <c r="M76" i="17"/>
  <c r="M75" i="17"/>
  <c r="M74" i="17"/>
  <c r="M73" i="17"/>
  <c r="M72" i="17"/>
  <c r="M71" i="17"/>
  <c r="M69" i="17"/>
  <c r="M68" i="17"/>
  <c r="M67" i="17"/>
  <c r="M66" i="17"/>
  <c r="M64" i="17"/>
  <c r="M63" i="17"/>
  <c r="M62" i="17"/>
  <c r="M61" i="17"/>
  <c r="M60" i="17"/>
  <c r="M59" i="17"/>
  <c r="M58" i="17"/>
  <c r="M50" i="17"/>
  <c r="M49" i="17"/>
  <c r="M48" i="17"/>
  <c r="M47" i="17"/>
  <c r="M46" i="17"/>
  <c r="M45" i="17"/>
  <c r="M44" i="17"/>
  <c r="M43" i="17"/>
  <c r="M42" i="17"/>
  <c r="M41" i="17"/>
  <c r="M40" i="17"/>
  <c r="M39" i="17"/>
  <c r="M38" i="17"/>
  <c r="M37" i="17"/>
  <c r="M36" i="17"/>
  <c r="M35" i="17"/>
  <c r="M34" i="17"/>
  <c r="M33" i="17"/>
  <c r="M32" i="17"/>
  <c r="M20" i="17"/>
  <c r="M19" i="17"/>
  <c r="M18" i="17"/>
  <c r="M17" i="17"/>
  <c r="M16" i="17"/>
  <c r="M15" i="17"/>
  <c r="M14" i="17"/>
  <c r="M13" i="17"/>
  <c r="M12" i="17"/>
  <c r="M11" i="17"/>
  <c r="M10" i="17"/>
  <c r="M9" i="17"/>
  <c r="M8" i="17"/>
  <c r="M7" i="17"/>
  <c r="M6" i="17"/>
  <c r="M5" i="17"/>
  <c r="M4" i="17"/>
  <c r="M3" i="17"/>
  <c r="M2" i="17"/>
  <c r="H41" i="13" l="1" a="1"/>
  <c r="H41" i="13" s="1"/>
  <c r="J64" i="17" s="1"/>
  <c r="H35" i="13" a="1"/>
  <c r="H35" i="13" s="1"/>
  <c r="J51" i="17"/>
  <c r="H30" i="4"/>
  <c r="J28" i="17" s="1"/>
  <c r="H29" i="4"/>
  <c r="J26" i="17" s="1"/>
  <c r="H28" i="4"/>
  <c r="J24" i="17" s="1"/>
  <c r="H25" i="4"/>
  <c r="H27" i="4"/>
  <c r="J48" i="17"/>
  <c r="J44" i="17"/>
  <c r="J41" i="17"/>
  <c r="H12" i="13"/>
  <c r="J35" i="17" s="1"/>
  <c r="H11" i="4" a="1"/>
  <c r="H11" i="4" s="1"/>
  <c r="E5" i="3"/>
  <c r="E3" i="3"/>
  <c r="J58" i="17" l="1"/>
  <c r="J78" i="17"/>
  <c r="J22" i="17"/>
  <c r="G20" i="12"/>
  <c r="J77" i="17" s="1"/>
  <c r="J19" i="17"/>
  <c r="H23" i="4"/>
  <c r="J16" i="17" s="1"/>
  <c r="J4" i="17"/>
  <c r="H33" i="4"/>
  <c r="J31" i="17" s="1"/>
  <c r="J74" i="17" l="1"/>
  <c r="J71" i="17"/>
  <c r="J65" i="17"/>
  <c r="J52" i="17"/>
  <c r="G24" i="12" a="1"/>
  <c r="G24" i="12" s="1"/>
  <c r="J81" i="17" s="1"/>
  <c r="I40" i="4"/>
  <c r="H14" i="13"/>
  <c r="D11" i="3" l="1"/>
  <c r="J82" i="17"/>
  <c r="H15" i="13"/>
  <c r="J37" i="17"/>
  <c r="I44" i="4"/>
  <c r="I49" i="4" l="1"/>
  <c r="L82" i="17" s="1"/>
  <c r="K82" i="17"/>
  <c r="I48" i="13"/>
  <c r="J83" i="17" s="1"/>
  <c r="J38" i="17"/>
  <c r="F11" i="3"/>
  <c r="H11" i="3" l="1"/>
  <c r="H30" i="12"/>
  <c r="I7" i="1"/>
  <c r="H34" i="12" l="1"/>
  <c r="J84" i="17"/>
  <c r="E8" i="1"/>
  <c r="E6" i="3" s="1"/>
  <c r="A68" i="17"/>
  <c r="A63" i="17"/>
  <c r="A59" i="17"/>
  <c r="A48" i="17"/>
  <c r="A44" i="17"/>
  <c r="A40" i="17"/>
  <c r="A36" i="17"/>
  <c r="A32" i="17"/>
  <c r="A17" i="17"/>
  <c r="A13" i="17"/>
  <c r="A9" i="17"/>
  <c r="A5" i="17"/>
  <c r="A80" i="17"/>
  <c r="A31" i="17"/>
  <c r="A37" i="17"/>
  <c r="A6" i="17"/>
  <c r="A30" i="17"/>
  <c r="A52" i="17"/>
  <c r="A21" i="17"/>
  <c r="A85" i="17"/>
  <c r="A76" i="17"/>
  <c r="A72" i="17"/>
  <c r="A27" i="17"/>
  <c r="A64" i="17"/>
  <c r="A14" i="17"/>
  <c r="A73" i="17"/>
  <c r="A29" i="17"/>
  <c r="A25" i="17"/>
  <c r="A20" i="17"/>
  <c r="A12" i="17"/>
  <c r="A4" i="17"/>
  <c r="A45" i="17"/>
  <c r="A26" i="17"/>
  <c r="A53" i="17"/>
  <c r="A84" i="17"/>
  <c r="A67" i="17"/>
  <c r="A62" i="17"/>
  <c r="A58" i="17"/>
  <c r="A47" i="17"/>
  <c r="A43" i="17"/>
  <c r="A39" i="17"/>
  <c r="A35" i="17"/>
  <c r="A16" i="17"/>
  <c r="A8" i="17"/>
  <c r="A69" i="17"/>
  <c r="A18" i="17"/>
  <c r="A77" i="17"/>
  <c r="A22" i="17"/>
  <c r="A79" i="17"/>
  <c r="A75" i="17"/>
  <c r="A71" i="17"/>
  <c r="A23" i="17"/>
  <c r="A60" i="17"/>
  <c r="A10" i="17"/>
  <c r="A81" i="17"/>
  <c r="A54" i="17"/>
  <c r="A65" i="17"/>
  <c r="A28" i="17"/>
  <c r="A24" i="17"/>
  <c r="A83" i="17"/>
  <c r="A7" i="17"/>
  <c r="A78" i="17"/>
  <c r="A33" i="17"/>
  <c r="A70" i="17"/>
  <c r="A66" i="17"/>
  <c r="A61" i="17"/>
  <c r="A50" i="17"/>
  <c r="A46" i="17"/>
  <c r="A42" i="17"/>
  <c r="A38" i="17"/>
  <c r="A34" i="17"/>
  <c r="A19" i="17"/>
  <c r="A15" i="17"/>
  <c r="A11" i="17"/>
  <c r="A74" i="17"/>
  <c r="A56" i="17"/>
  <c r="A41" i="17"/>
  <c r="A51" i="17"/>
  <c r="A55" i="17"/>
  <c r="A82" i="17"/>
  <c r="A3" i="17"/>
  <c r="A49" i="17"/>
  <c r="A57" i="17"/>
  <c r="A2" i="17"/>
  <c r="I6" i="1"/>
  <c r="I5" i="1"/>
  <c r="C57" i="17" l="1"/>
  <c r="C85" i="17"/>
  <c r="C64" i="17"/>
  <c r="C58" i="17"/>
  <c r="C45" i="17"/>
  <c r="C16" i="17"/>
  <c r="C21" i="17"/>
  <c r="C27" i="17"/>
  <c r="C84" i="17"/>
  <c r="C77" i="17"/>
  <c r="C71" i="17"/>
  <c r="C43" i="17"/>
  <c r="C8" i="17"/>
  <c r="C6" i="17"/>
  <c r="C34" i="17"/>
  <c r="C83" i="17"/>
  <c r="C70" i="17"/>
  <c r="C63" i="17"/>
  <c r="C50" i="17"/>
  <c r="C44" i="17"/>
  <c r="C38" i="17"/>
  <c r="C32" i="17"/>
  <c r="C15" i="17"/>
  <c r="C9" i="17"/>
  <c r="C69" i="17"/>
  <c r="C37" i="17"/>
  <c r="C20" i="17"/>
  <c r="C29" i="17"/>
  <c r="C59" i="17"/>
  <c r="C72" i="17"/>
  <c r="C65" i="17"/>
  <c r="C26" i="17"/>
  <c r="C82" i="17"/>
  <c r="C76" i="17"/>
  <c r="C3" i="17"/>
  <c r="C49" i="17"/>
  <c r="C14" i="17"/>
  <c r="C23" i="17"/>
  <c r="C17" i="17"/>
  <c r="C22" i="17"/>
  <c r="C62" i="17"/>
  <c r="C28" i="17"/>
  <c r="C31" i="17"/>
  <c r="C25" i="17"/>
  <c r="C81" i="17"/>
  <c r="C75" i="17"/>
  <c r="C19" i="17"/>
  <c r="C2" i="17"/>
  <c r="C24" i="17"/>
  <c r="C74" i="17"/>
  <c r="C53" i="17"/>
  <c r="C47" i="17"/>
  <c r="C18" i="17"/>
  <c r="C79" i="17"/>
  <c r="C66" i="17"/>
  <c r="C5" i="17"/>
  <c r="C56" i="17"/>
  <c r="C51" i="17"/>
  <c r="C68" i="17"/>
  <c r="C61" i="17"/>
  <c r="C48" i="17"/>
  <c r="C42" i="17"/>
  <c r="C36" i="17"/>
  <c r="C13" i="17"/>
  <c r="C7" i="17"/>
  <c r="C30" i="17"/>
  <c r="C80" i="17"/>
  <c r="C67" i="17"/>
  <c r="C41" i="17"/>
  <c r="C35" i="17"/>
  <c r="C12" i="17"/>
  <c r="C73" i="17"/>
  <c r="C55" i="17"/>
  <c r="C46" i="17"/>
  <c r="C10" i="17"/>
  <c r="C52" i="17"/>
  <c r="C11" i="17"/>
  <c r="C33" i="17"/>
  <c r="C60" i="17"/>
  <c r="C40" i="17"/>
  <c r="C78" i="17"/>
  <c r="C54" i="17"/>
  <c r="C39" i="17"/>
  <c r="C4" i="17"/>
  <c r="H38" i="12"/>
  <c r="L84" i="17" s="1"/>
  <c r="K84" i="17"/>
  <c r="B51" i="17"/>
  <c r="B55" i="17"/>
  <c r="B68" i="17"/>
  <c r="B64" i="17"/>
  <c r="B61" i="17"/>
  <c r="B58" i="17"/>
  <c r="B48" i="17"/>
  <c r="B45" i="17"/>
  <c r="B42" i="17"/>
  <c r="B39" i="17"/>
  <c r="B36" i="17"/>
  <c r="B33" i="17"/>
  <c r="B19" i="17"/>
  <c r="B16" i="17"/>
  <c r="B13" i="17"/>
  <c r="B10" i="17"/>
  <c r="B7" i="17"/>
  <c r="B4" i="17"/>
  <c r="B12" i="17"/>
  <c r="B65" i="17"/>
  <c r="B29" i="17"/>
  <c r="B26" i="17"/>
  <c r="B23" i="17"/>
  <c r="B80" i="17"/>
  <c r="B77" i="17"/>
  <c r="B74" i="17"/>
  <c r="B71" i="17"/>
  <c r="B15" i="17"/>
  <c r="B9" i="17"/>
  <c r="B83" i="17"/>
  <c r="B56" i="17"/>
  <c r="B47" i="17"/>
  <c r="B41" i="17"/>
  <c r="B38" i="17"/>
  <c r="B18" i="17"/>
  <c r="B6" i="17"/>
  <c r="B52" i="17"/>
  <c r="B44" i="17"/>
  <c r="B32" i="17"/>
  <c r="B70" i="17"/>
  <c r="B67" i="17"/>
  <c r="B63" i="17"/>
  <c r="B60" i="17"/>
  <c r="B50" i="17"/>
  <c r="B35" i="17"/>
  <c r="B31" i="17"/>
  <c r="B28" i="17"/>
  <c r="B25" i="17"/>
  <c r="B22" i="17"/>
  <c r="B82" i="17"/>
  <c r="B79" i="17"/>
  <c r="B76" i="17"/>
  <c r="B73" i="17"/>
  <c r="B3" i="17"/>
  <c r="B78" i="17"/>
  <c r="B53" i="17"/>
  <c r="B57" i="17"/>
  <c r="B49" i="17"/>
  <c r="B40" i="17"/>
  <c r="B34" i="17"/>
  <c r="B17" i="17"/>
  <c r="B11" i="17"/>
  <c r="B8" i="17"/>
  <c r="B54" i="17"/>
  <c r="B30" i="17"/>
  <c r="B24" i="17"/>
  <c r="B75" i="17"/>
  <c r="B85" i="17"/>
  <c r="B69" i="17"/>
  <c r="B66" i="17"/>
  <c r="B62" i="17"/>
  <c r="B59" i="17"/>
  <c r="B46" i="17"/>
  <c r="B43" i="17"/>
  <c r="B37" i="17"/>
  <c r="B20" i="17"/>
  <c r="B14" i="17"/>
  <c r="B5" i="17"/>
  <c r="B21" i="17"/>
  <c r="B27" i="17"/>
  <c r="B81" i="17"/>
  <c r="B2" i="17"/>
  <c r="B84" i="17"/>
  <c r="B72" i="17"/>
  <c r="B78" i="16"/>
  <c r="B77" i="16"/>
  <c r="B76" i="16"/>
  <c r="B75" i="16"/>
  <c r="B74" i="16"/>
  <c r="B73" i="16"/>
  <c r="B72" i="16"/>
  <c r="B71" i="16"/>
  <c r="B70" i="16"/>
  <c r="B69" i="16"/>
  <c r="B68" i="16"/>
  <c r="B67" i="16"/>
  <c r="B66" i="16"/>
  <c r="B65" i="16"/>
  <c r="B64" i="16"/>
  <c r="B63" i="16"/>
  <c r="B62" i="16"/>
  <c r="B61" i="16"/>
  <c r="B60" i="16"/>
  <c r="B59" i="16"/>
  <c r="B58" i="16"/>
  <c r="D12" i="3" l="1"/>
  <c r="E4" i="3"/>
  <c r="I52" i="13" l="1"/>
  <c r="K83" i="17" s="1"/>
  <c r="F12" i="3" l="1"/>
  <c r="I57" i="13"/>
  <c r="F4" i="13"/>
  <c r="F5" i="13"/>
  <c r="F6" i="13"/>
  <c r="F3" i="13"/>
  <c r="H12" i="3" l="1"/>
  <c r="L83" i="17"/>
  <c r="D13" i="3"/>
  <c r="E4" i="12" l="1"/>
  <c r="E5" i="12"/>
  <c r="E6" i="12"/>
  <c r="E3" i="12"/>
  <c r="F4" i="4"/>
  <c r="F5" i="4"/>
  <c r="F6" i="4"/>
  <c r="F3" i="4"/>
  <c r="H13" i="3" l="1"/>
  <c r="F13" i="3"/>
  <c r="H14" i="3" l="1"/>
  <c r="J85"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<sst xmlns="http://schemas.openxmlformats.org/spreadsheetml/2006/main" count="831" uniqueCount="430">
  <si>
    <t>NO</t>
  </si>
  <si>
    <t>INSTRUCTIONS</t>
  </si>
  <si>
    <t>Adjusted Net Impaired Assets</t>
  </si>
  <si>
    <t>Total Core Funds</t>
  </si>
  <si>
    <t>Total Available Funds</t>
  </si>
  <si>
    <t>:</t>
  </si>
  <si>
    <t>Reference Date</t>
  </si>
  <si>
    <t>Indicators</t>
  </si>
  <si>
    <t>Score</t>
  </si>
  <si>
    <t>Weighted Score</t>
  </si>
  <si>
    <t>CCF</t>
  </si>
  <si>
    <t xml:space="preserve">Name of DTM       </t>
  </si>
  <si>
    <t xml:space="preserve">Type of Business  </t>
  </si>
  <si>
    <t xml:space="preserve">Assessment Year  </t>
  </si>
  <si>
    <t>Kuwait Finance House</t>
  </si>
  <si>
    <t>A</t>
  </si>
  <si>
    <t>Base Rate</t>
  </si>
  <si>
    <t>SAFETY AND SOUNDNESS CRITERIA</t>
  </si>
  <si>
    <t>QUANTITATIVE RESOLUTION-CENTRIC CRITERIA (RCC)</t>
  </si>
  <si>
    <t xml:space="preserve"> </t>
  </si>
  <si>
    <t>Islamic</t>
  </si>
  <si>
    <t>Data Requirements</t>
  </si>
  <si>
    <t>Remarks</t>
  </si>
  <si>
    <t>NIAC Ratio</t>
  </si>
  <si>
    <t>Amount (RM'000)</t>
  </si>
  <si>
    <t>COMPUTATION OF DPS INDICATORS</t>
  </si>
  <si>
    <t>LOW</t>
  </si>
  <si>
    <t>MODERATE</t>
  </si>
  <si>
    <t>ABOVE AVERAGE</t>
  </si>
  <si>
    <t>HIGH</t>
  </si>
  <si>
    <t>Formula</t>
  </si>
  <si>
    <t>Threshold</t>
  </si>
  <si>
    <t>0% &lt; CCF &lt; 50%</t>
  </si>
  <si>
    <t>Interpolated</t>
  </si>
  <si>
    <t>1 time &lt; FTAC Ratio &lt; 1.3 times</t>
  </si>
  <si>
    <t>Score (%)</t>
  </si>
  <si>
    <r>
      <t xml:space="preserve">Total Capital </t>
    </r>
    <r>
      <rPr>
        <sz val="11"/>
        <color theme="1"/>
        <rFont val="Calibri"/>
        <family val="2"/>
      </rPr>
      <t>−</t>
    </r>
    <r>
      <rPr>
        <sz val="11"/>
        <color theme="1"/>
        <rFont val="Calibri"/>
        <family val="2"/>
        <scheme val="minor"/>
      </rPr>
      <t xml:space="preserve"> (Total Risk-Weighted Assets x 8%)</t>
    </r>
  </si>
  <si>
    <t>1 time &lt; NIAC Ratio &lt; 3 times</t>
  </si>
  <si>
    <t xml:space="preserve">Total Core Funds </t>
  </si>
  <si>
    <r>
      <t xml:space="preserve">B1. </t>
    </r>
    <r>
      <rPr>
        <b/>
        <sz val="11"/>
        <color theme="1"/>
        <rFont val="Calibri"/>
        <family val="2"/>
        <scheme val="minor"/>
      </rPr>
      <t>FTAC</t>
    </r>
  </si>
  <si>
    <r>
      <t xml:space="preserve">B2. </t>
    </r>
    <r>
      <rPr>
        <b/>
        <sz val="11"/>
        <color theme="1"/>
        <rFont val="Calibri"/>
        <family val="2"/>
        <scheme val="minor"/>
      </rPr>
      <t>NIAC</t>
    </r>
  </si>
  <si>
    <r>
      <t xml:space="preserve">B3. </t>
    </r>
    <r>
      <rPr>
        <b/>
        <sz val="11"/>
        <color theme="1"/>
        <rFont val="Calibri"/>
        <family val="2"/>
        <scheme val="minor"/>
      </rPr>
      <t>CCF</t>
    </r>
  </si>
  <si>
    <r>
      <t xml:space="preserve">Total Assets </t>
    </r>
    <r>
      <rPr>
        <sz val="9.5"/>
        <color theme="1"/>
        <rFont val="Calibri"/>
        <family val="2"/>
      </rPr>
      <t>−</t>
    </r>
    <r>
      <rPr>
        <sz val="9.5"/>
        <color theme="1"/>
        <rFont val="Calibri"/>
        <family val="2"/>
        <scheme val="minor"/>
      </rPr>
      <t xml:space="preserve"> (Goodwill and other intangibles + Deferred Tax Assets + Loans/Financing Sold to Cagamas + Assets Pledged for Repo + Assets Funded by IA + Other Pledged Assets)</t>
    </r>
  </si>
  <si>
    <r>
      <t xml:space="preserve">Total Liabilities </t>
    </r>
    <r>
      <rPr>
        <sz val="9.5"/>
        <color theme="1"/>
        <rFont val="Calibri"/>
        <family val="2"/>
      </rPr>
      <t>−</t>
    </r>
    <r>
      <rPr>
        <sz val="9.5"/>
        <color theme="1"/>
        <rFont val="Calibri"/>
        <family val="2"/>
        <scheme val="minor"/>
      </rPr>
      <t xml:space="preserve"> (Deferred Tax Liabilities + Recourse Obligations to Cagamas + Repo + IA + Tier 1 &amp; Tier 2 Capital Instruments + Other Secured Liabilities)</t>
    </r>
  </si>
  <si>
    <t>Interpolation Method</t>
  </si>
  <si>
    <t xml:space="preserve">1.30 - 1.00 </t>
  </si>
  <si>
    <r>
      <t xml:space="preserve">FTAC Ratio </t>
    </r>
    <r>
      <rPr>
        <sz val="11"/>
        <color theme="1"/>
        <rFont val="Calibri"/>
        <family val="2"/>
      </rPr>
      <t>− 1.00</t>
    </r>
  </si>
  <si>
    <r>
      <t xml:space="preserve">NIAC Ratio </t>
    </r>
    <r>
      <rPr>
        <sz val="11"/>
        <color theme="1"/>
        <rFont val="Calibri"/>
        <family val="2"/>
      </rPr>
      <t>− 1.00</t>
    </r>
  </si>
  <si>
    <t xml:space="preserve">3.00 - 1.00 </t>
  </si>
  <si>
    <t>A. CRR</t>
  </si>
  <si>
    <r>
      <t xml:space="preserve">FTAC Ratio </t>
    </r>
    <r>
      <rPr>
        <sz val="11"/>
        <rFont val="Calibri"/>
        <family val="2"/>
      </rPr>
      <t>≥ 1.3 times</t>
    </r>
  </si>
  <si>
    <r>
      <t xml:space="preserve">FTAC Ratio </t>
    </r>
    <r>
      <rPr>
        <sz val="11"/>
        <rFont val="Calibri"/>
        <family val="2"/>
      </rPr>
      <t xml:space="preserve">≤ 1 time </t>
    </r>
  </si>
  <si>
    <r>
      <t xml:space="preserve">NIAC Ratio </t>
    </r>
    <r>
      <rPr>
        <sz val="11"/>
        <rFont val="Calibri"/>
        <family val="2"/>
      </rPr>
      <t>≥ 3 times</t>
    </r>
  </si>
  <si>
    <r>
      <t xml:space="preserve">NIAC Ratio </t>
    </r>
    <r>
      <rPr>
        <sz val="11"/>
        <rFont val="Calibri"/>
        <family val="2"/>
      </rPr>
      <t xml:space="preserve">≤ 1 time </t>
    </r>
  </si>
  <si>
    <r>
      <t xml:space="preserve">CCF </t>
    </r>
    <r>
      <rPr>
        <sz val="11"/>
        <rFont val="Calibri"/>
        <family val="2"/>
      </rPr>
      <t>≥ 50%</t>
    </r>
  </si>
  <si>
    <t>FTAC Ratio</t>
  </si>
  <si>
    <t>B</t>
  </si>
  <si>
    <t>C</t>
  </si>
  <si>
    <t xml:space="preserve">NIAC Ratio ≤ 1 time </t>
  </si>
  <si>
    <t>GENERAL</t>
  </si>
  <si>
    <t>SUBMISSION</t>
  </si>
  <si>
    <t>Please specify the source of information
(Only for the required cells)</t>
  </si>
  <si>
    <t>please specify</t>
  </si>
  <si>
    <t>Reporting Forms Prepared by</t>
  </si>
  <si>
    <t>(Name of Officer-In-Charge)</t>
  </si>
  <si>
    <t>Phone No.</t>
  </si>
  <si>
    <t>Email Address</t>
  </si>
  <si>
    <t>Alternate Officer-In-Charge</t>
  </si>
  <si>
    <t>Free Tangible Assets</t>
  </si>
  <si>
    <t>Non-Capital Related Liabilities</t>
  </si>
  <si>
    <t>Conventional</t>
  </si>
  <si>
    <t>Capital Level in Excess of Regulatory Minimum Total Capital Ratio of 8%</t>
  </si>
  <si>
    <t>Total assets</t>
  </si>
  <si>
    <t>Goodwill and other intangibles</t>
  </si>
  <si>
    <t>Deferred tax assets</t>
  </si>
  <si>
    <t>Total liabilities</t>
  </si>
  <si>
    <t>Tier 2 capital instruments</t>
  </si>
  <si>
    <t>Total capital</t>
  </si>
  <si>
    <t>Proposed dividend</t>
  </si>
  <si>
    <t>Total risk-weighted assets x regulatory minimum total capital ratio of 8%</t>
  </si>
  <si>
    <t>Total risk-weighted assets</t>
  </si>
  <si>
    <t>Retail deposits</t>
  </si>
  <si>
    <t>Operational deposits</t>
  </si>
  <si>
    <t>Deposits from customers</t>
  </si>
  <si>
    <t>All debt instruments</t>
  </si>
  <si>
    <t>Other borrowings</t>
  </si>
  <si>
    <t>Dividend to be reinvested under Dividend Reinvestment Plan</t>
  </si>
  <si>
    <t>Net Impaired Assets Cover Ratio</t>
  </si>
  <si>
    <t>Free Tangible Assets Cover Ratio</t>
  </si>
  <si>
    <t>Composition of Core Funds</t>
  </si>
  <si>
    <t xml:space="preserve">Name of Deposit-Taking Member ("DTM")       </t>
  </si>
  <si>
    <t>Total capital (before proposed dividend)</t>
  </si>
  <si>
    <t>YOA</t>
  </si>
  <si>
    <t>FI_Code</t>
  </si>
  <si>
    <t>BussTyp</t>
  </si>
  <si>
    <t>Form_ID</t>
  </si>
  <si>
    <t>Code</t>
  </si>
  <si>
    <t>Criteria_ID</t>
  </si>
  <si>
    <t>Indicator_ID</t>
  </si>
  <si>
    <t>Data_Item_ID</t>
  </si>
  <si>
    <t>Year_ID</t>
  </si>
  <si>
    <t>Results</t>
  </si>
  <si>
    <t>Weighted_Score</t>
  </si>
  <si>
    <t>Src</t>
  </si>
  <si>
    <t>FTAC001</t>
  </si>
  <si>
    <t>FTAC002</t>
  </si>
  <si>
    <t>FTAC003</t>
  </si>
  <si>
    <t>FTAC004</t>
  </si>
  <si>
    <t>FTAC005</t>
  </si>
  <si>
    <t>FTAC006</t>
  </si>
  <si>
    <t>FTAC007</t>
  </si>
  <si>
    <t>FTAC008</t>
  </si>
  <si>
    <t>FTAC009</t>
  </si>
  <si>
    <t>FTAC010</t>
  </si>
  <si>
    <t>FTAC011</t>
  </si>
  <si>
    <t>FTAC012</t>
  </si>
  <si>
    <t>FTAC013</t>
  </si>
  <si>
    <t>FTAC014</t>
  </si>
  <si>
    <t>FTAC015</t>
  </si>
  <si>
    <t>FTAC016</t>
  </si>
  <si>
    <t>FTAC017</t>
  </si>
  <si>
    <t>FTAC018</t>
  </si>
  <si>
    <t>FTAC019</t>
  </si>
  <si>
    <t>NIAC001</t>
  </si>
  <si>
    <t>NIAC002</t>
  </si>
  <si>
    <t>NIAC003</t>
  </si>
  <si>
    <t>NIAC004</t>
  </si>
  <si>
    <t>NIAC005</t>
  </si>
  <si>
    <t>NIAC006</t>
  </si>
  <si>
    <t>NIAC007</t>
  </si>
  <si>
    <t>NIAC008</t>
  </si>
  <si>
    <t>NIAC009</t>
  </si>
  <si>
    <t>NIAC010</t>
  </si>
  <si>
    <t>NIAC011</t>
  </si>
  <si>
    <t>NIAC012</t>
  </si>
  <si>
    <t>NIAC013</t>
  </si>
  <si>
    <t>NIAC014</t>
  </si>
  <si>
    <t>NIAC015</t>
  </si>
  <si>
    <t>NIAC016</t>
  </si>
  <si>
    <t>NIAC017</t>
  </si>
  <si>
    <t>NIAC018</t>
  </si>
  <si>
    <t>NIAC019</t>
  </si>
  <si>
    <t>NIAC020</t>
  </si>
  <si>
    <t>NIAC021</t>
  </si>
  <si>
    <t>NIAC022</t>
  </si>
  <si>
    <t>NIAC023</t>
  </si>
  <si>
    <t>NIAC024</t>
  </si>
  <si>
    <t>NIAC025</t>
  </si>
  <si>
    <t>NIAC026</t>
  </si>
  <si>
    <t>CCF001</t>
  </si>
  <si>
    <t>CCF002</t>
  </si>
  <si>
    <t>CCF003</t>
  </si>
  <si>
    <t>CCF004</t>
  </si>
  <si>
    <t>CCF005</t>
  </si>
  <si>
    <t>CCF006</t>
  </si>
  <si>
    <t>CCF007</t>
  </si>
  <si>
    <t>CCF008</t>
  </si>
  <si>
    <t>CCF009</t>
  </si>
  <si>
    <t>CCF010</t>
  </si>
  <si>
    <t>CCF011</t>
  </si>
  <si>
    <t>CCF012</t>
  </si>
  <si>
    <t>CCF013</t>
  </si>
  <si>
    <t>CCF014</t>
  </si>
  <si>
    <t>CCF015</t>
  </si>
  <si>
    <t>Computation</t>
  </si>
  <si>
    <t>FTAC</t>
  </si>
  <si>
    <t>NIAC</t>
  </si>
  <si>
    <t>TWS</t>
  </si>
  <si>
    <t>5</t>
  </si>
  <si>
    <t>NI</t>
  </si>
  <si>
    <t xml:space="preserve">Conventional Business </t>
  </si>
  <si>
    <t>Islamic Business</t>
  </si>
  <si>
    <t>FI_DESC</t>
  </si>
  <si>
    <t>FI_CODE</t>
  </si>
  <si>
    <t>AFFIN BANK BERHAD</t>
  </si>
  <si>
    <t>0232</t>
  </si>
  <si>
    <t>AFFIN ISLAMIC BANK BERHAD</t>
  </si>
  <si>
    <t>0347</t>
  </si>
  <si>
    <t>AL RAJHI BANKING &amp; INVESTMENT CORPORATION (MALAYSIA) BERHAD</t>
  </si>
  <si>
    <t>0350</t>
  </si>
  <si>
    <t>ALLIANCE BANK MALAYSIA BERHAD</t>
  </si>
  <si>
    <t>0212</t>
  </si>
  <si>
    <t>ALLIANCE ISLAMIC BANK BERHAD</t>
  </si>
  <si>
    <t>0353</t>
  </si>
  <si>
    <t>AMBANK (M) BERHAD</t>
  </si>
  <si>
    <t>0208</t>
  </si>
  <si>
    <t>AMBANK ISLAMIC BERHAD</t>
  </si>
  <si>
    <t>0349</t>
  </si>
  <si>
    <t>BANGKOK BANK BERHAD</t>
  </si>
  <si>
    <t>0204</t>
  </si>
  <si>
    <t>BANK ISLAM MALAYSIA BERHAD</t>
  </si>
  <si>
    <t>0340</t>
  </si>
  <si>
    <t>BANK MUAMALAT MALAYSIA BERHAD</t>
  </si>
  <si>
    <t>0341</t>
  </si>
  <si>
    <t>BANK OF AMERICA MALAYSIA BERHAD</t>
  </si>
  <si>
    <t>0207</t>
  </si>
  <si>
    <t>BANK OF CHINA (MALAYSIA) BERHAD</t>
  </si>
  <si>
    <t>0242</t>
  </si>
  <si>
    <t>BNP PARIBAS MALAYSIA BERHAD</t>
  </si>
  <si>
    <t>0263</t>
  </si>
  <si>
    <t>CHINA CONSTRUCTION BANK (MALAYSIA) BERHAD</t>
  </si>
  <si>
    <t>0265</t>
  </si>
  <si>
    <t>CIMB BANK BERHAD</t>
  </si>
  <si>
    <t>0235</t>
  </si>
  <si>
    <t>CIMB ISLAMIC BANK BERHAD</t>
  </si>
  <si>
    <t>0344</t>
  </si>
  <si>
    <t>CITIBANK BERHAD</t>
  </si>
  <si>
    <t>0217</t>
  </si>
  <si>
    <t>DEUTSCHE BANK (MALAYSIA) BERHAD</t>
  </si>
  <si>
    <t>0219</t>
  </si>
  <si>
    <t>HONG LEONG BANK BERHAD</t>
  </si>
  <si>
    <t>0224</t>
  </si>
  <si>
    <t>HONG LEONG ISLAMIC BANK BERHAD</t>
  </si>
  <si>
    <t>0345</t>
  </si>
  <si>
    <t>HSBC AMANAH MALAYSIA BERHAD</t>
  </si>
  <si>
    <t>0356</t>
  </si>
  <si>
    <t>HSBC BANK MALAYSIA BERHAD</t>
  </si>
  <si>
    <t>0222</t>
  </si>
  <si>
    <t>INDIA INTERNATIONAL BANK (MALAYSIA) BERHAD</t>
  </si>
  <si>
    <t>0260</t>
  </si>
  <si>
    <t>INDUSTRIAL AND COMMERCIAL BANK OF CHINA (MALAYSIA) BERHAD</t>
  </si>
  <si>
    <t>0259</t>
  </si>
  <si>
    <t>J.P. MORGAN CHASE BANK BERHAD</t>
  </si>
  <si>
    <t>0215</t>
  </si>
  <si>
    <t>KUWAIT FINANCE HOUSE (MALAYSIA) BERHAD</t>
  </si>
  <si>
    <t>0346</t>
  </si>
  <si>
    <t>MALAYAN BANKING BERHAD</t>
  </si>
  <si>
    <t>0227</t>
  </si>
  <si>
    <t>MAYBANK ISLAMIC BERHAD</t>
  </si>
  <si>
    <t>0354</t>
  </si>
  <si>
    <t>MBSB BANK BERHAD</t>
  </si>
  <si>
    <t>0352</t>
  </si>
  <si>
    <t>MIZUHO BANK (MALAYSIA) BERHAD</t>
  </si>
  <si>
    <t>0261</t>
  </si>
  <si>
    <t>MUFG BANK (MALAYSIA) BERHAD</t>
  </si>
  <si>
    <t>0210</t>
  </si>
  <si>
    <t>OCBC AL-AMIN BANK BERHAD</t>
  </si>
  <si>
    <t>0357</t>
  </si>
  <si>
    <t>OCBC BANK (MALAYSIA) BERHAD</t>
  </si>
  <si>
    <t>0229</t>
  </si>
  <si>
    <t>PUBLIC BANK BERHAD</t>
  </si>
  <si>
    <t>0233</t>
  </si>
  <si>
    <t>PUBLIC ISLAMIC BANK BERHAD</t>
  </si>
  <si>
    <t>0351</t>
  </si>
  <si>
    <t>RHB BANK BERHAD</t>
  </si>
  <si>
    <t>0218</t>
  </si>
  <si>
    <t>RHB ISLAMIC BANK BERHAD</t>
  </si>
  <si>
    <t>0343</t>
  </si>
  <si>
    <t>STANDARD CHARTERED BANK MALAYSIA BERHAD</t>
  </si>
  <si>
    <t>0214</t>
  </si>
  <si>
    <t>STANDARD CHARTERED SAADIQ BERHAD</t>
  </si>
  <si>
    <t>0358</t>
  </si>
  <si>
    <t>SUMITOMO MITSUI BANKING CORPORATION MALAYSIA BERHAD</t>
  </si>
  <si>
    <t>0262</t>
  </si>
  <si>
    <t>THE BANK OF NOVA SCOTIA BERHAD</t>
  </si>
  <si>
    <t>0209</t>
  </si>
  <si>
    <t>UNITED OVERSEAS BANK (MALAYSIA) BHD.</t>
  </si>
  <si>
    <t>0226</t>
  </si>
  <si>
    <t>CCF016</t>
  </si>
  <si>
    <t>Total Capital − (Total Risk-Weighted Assets x Regulatory Minimum Total Capital Ratio of 8%)</t>
  </si>
  <si>
    <t>Annual financial statements</t>
  </si>
  <si>
    <t>Interim financial statements</t>
  </si>
  <si>
    <t>Management accounts</t>
  </si>
  <si>
    <t>Internal records</t>
  </si>
  <si>
    <t>Gross carrying amount of financial investments at amortised cost classified as credit impaired</t>
  </si>
  <si>
    <t>Gross carrying amount of other impaired assets classified as credit impaired</t>
  </si>
  <si>
    <t>To cap at gross carrying amount Row 18</t>
  </si>
  <si>
    <t>To cap at gross carrying amount Row 21</t>
  </si>
  <si>
    <t>To cap at gross carrying amount Row 24</t>
  </si>
  <si>
    <t>Gross carrying amount of financial investment at amortised cost classified as credit impaired</t>
  </si>
  <si>
    <t xml:space="preserve">Gross carrying amount of other impaired assets classified as credit impaired </t>
  </si>
  <si>
    <t>Pending Formula</t>
  </si>
  <si>
    <t>DIFFERENTIAL PREMIUM SYSTEMS ("DPS") FRAMEWORK</t>
  </si>
  <si>
    <t>DPS FORM</t>
  </si>
  <si>
    <t>Please read the following instructions before completing the DPS form</t>
  </si>
  <si>
    <t>All amounts are reportable in nearest thousand ringgit (RM'000). For example, RM123,400 should be reported as RM123 (thousand), while RM123,500 should be reported as RM124 (thousand). Items of less than RM500 should be reported as zero. Items of RM500 or more should be reported as RM1 (thousand).</t>
  </si>
  <si>
    <t>Where not relevant, or the amount of a reportable item is zero, a value of '0' shall be keyed-in, and not other symbols or words like '-' or 'nil'.</t>
  </si>
  <si>
    <t>DTMs are required to submit the DPS form to PIDM by 31 May of each assessment year, or the immediately preceding working day if 31 May falls on a weekend or a public holiday in Kuala Lumpur.</t>
  </si>
  <si>
    <t>(-)</t>
  </si>
  <si>
    <t>Investments in cash and short-term funds</t>
  </si>
  <si>
    <t>Deposits and placements</t>
  </si>
  <si>
    <t>Financial assets</t>
  </si>
  <si>
    <t>Other assets</t>
  </si>
  <si>
    <t>Financing &amp; advances</t>
  </si>
  <si>
    <t>Loans or financing sold to Cagamas Berhad with recourse</t>
  </si>
  <si>
    <t>Assets pledged for derivatives transactions</t>
  </si>
  <si>
    <t>Other assets pledged</t>
  </si>
  <si>
    <t>Reference Para
(Guidelines on DPS Framework)</t>
  </si>
  <si>
    <t>Recourse obligation on loans and financing sold to Cagamas Berhad</t>
  </si>
  <si>
    <t>Derivative financial liabilities</t>
  </si>
  <si>
    <t xml:space="preserve">(-) </t>
  </si>
  <si>
    <t xml:space="preserve">Other secured liabilities </t>
  </si>
  <si>
    <t>A. FREE TANGIBLE ASSET COVER ("FTAC") RATIO</t>
  </si>
  <si>
    <t>C. COMPOSITION OF CORE FUNDS ("CCF")</t>
  </si>
  <si>
    <t xml:space="preserve">              Total Core Funds</t>
  </si>
  <si>
    <t xml:space="preserve">             Total Available Funds</t>
  </si>
  <si>
    <t>Small business customers deposits</t>
  </si>
  <si>
    <t>Non-financial corporates with a remaining maturity of more than one (1) year</t>
  </si>
  <si>
    <t>Sovereign, central banks, multilateral development banks, and public sector entities deposits, with a remaining maturity of more than one (1) year</t>
  </si>
  <si>
    <t>All debt instruments, with a remaining maturity of more than one (1) year</t>
  </si>
  <si>
    <t>Other borrowings, with a remaining maturity of more than one (1) year</t>
  </si>
  <si>
    <t xml:space="preserve">Deposits and placements of banks and other financial institutions </t>
  </si>
  <si>
    <t>B. NET IMPAIRED ASSET COVER ("NIAC") RATIO</t>
  </si>
  <si>
    <t>(+)</t>
  </si>
  <si>
    <t>SUMMARY OF RESOLUTION-CENTRIC CRITERIA ASSESSMENT</t>
  </si>
  <si>
    <t>RESOLUTION-CENTRIC CRITERIA ASSESSMENT</t>
  </si>
  <si>
    <t>4.3 (a)</t>
  </si>
  <si>
    <t>4.3 (b)</t>
  </si>
  <si>
    <t>4.3 (c)</t>
  </si>
  <si>
    <t>4.3 (d)</t>
  </si>
  <si>
    <t xml:space="preserve">4.3 (e) </t>
  </si>
  <si>
    <t>4.3 (f)</t>
  </si>
  <si>
    <t>4.3 (g)</t>
  </si>
  <si>
    <t>4.3 (h)</t>
  </si>
  <si>
    <t>4.5 (a)</t>
  </si>
  <si>
    <t>4.5 (b)</t>
  </si>
  <si>
    <t xml:space="preserve">4.5 (c) </t>
  </si>
  <si>
    <t>4.5 (d)</t>
  </si>
  <si>
    <t>4.5 (e)</t>
  </si>
  <si>
    <t xml:space="preserve">4.5 (f) </t>
  </si>
  <si>
    <t>4.5 (g)</t>
  </si>
  <si>
    <t>6.3 (a)</t>
  </si>
  <si>
    <t>6.3 (b)</t>
  </si>
  <si>
    <t>6.3 (c)</t>
  </si>
  <si>
    <t>6.3 (d)</t>
  </si>
  <si>
    <t>6.3 (e)</t>
  </si>
  <si>
    <t>6.3 (f)</t>
  </si>
  <si>
    <t>6.3 (g)</t>
  </si>
  <si>
    <t>6.4 (a)</t>
  </si>
  <si>
    <t>6.4 (b)</t>
  </si>
  <si>
    <t>6.4 (c)</t>
  </si>
  <si>
    <t>6.4 (d)</t>
  </si>
  <si>
    <t>6.4 (e)</t>
  </si>
  <si>
    <t>6.4 (f)</t>
  </si>
  <si>
    <t>Assets sold under repurchase agreement transations</t>
  </si>
  <si>
    <t>Assets funded by on-balance sheet investment accounts</t>
  </si>
  <si>
    <t>Assets pledged for the amount drawn under Bank Negara Malaysia's Restricted Committed Liquidity Facilities</t>
  </si>
  <si>
    <t>Repurchase agreement</t>
  </si>
  <si>
    <t>Investment accounts</t>
  </si>
  <si>
    <t>Amount drawn under Bank Negara Malaysia's Restricted Committed Liquidity Facilities</t>
  </si>
  <si>
    <t>Additional Tier 1 capital instruments</t>
  </si>
  <si>
    <t>Repurchase Agreement</t>
  </si>
  <si>
    <t>Lifetime Expected Credit Losses credit impaired (Stage 3) for financial investments at amortised cost</t>
  </si>
  <si>
    <t>Carrying amount of financial investments at fair value through other comprehensive income classified as credit impaired (Stage 3)</t>
  </si>
  <si>
    <t>Lifetime Expected Credit Losses credit impaired (Stage 3) for loan commitments and financial guarantee contracts</t>
  </si>
  <si>
    <t>5.6 (a) i.</t>
  </si>
  <si>
    <t xml:space="preserve">Gross carrying amount of loans or financing classified as credit impaired </t>
  </si>
  <si>
    <t>5.6 (a) ii.</t>
  </si>
  <si>
    <t>5.6 (a) iii.</t>
  </si>
  <si>
    <t>5.6 (a) iv.</t>
  </si>
  <si>
    <t>5.6 (a) v.</t>
  </si>
  <si>
    <t>5.6 (a)</t>
  </si>
  <si>
    <t>Lifetime Expected Credit Losses credit impaired (Stage 3) for loans or financing</t>
  </si>
  <si>
    <t>Gross carrying amount of loans or financing classified as credit impaired</t>
  </si>
  <si>
    <t>The DPS form must be submitted online through PIDM's industry portal in Excel format.</t>
  </si>
  <si>
    <t>FTAC Ratio ≥ 1.30 times</t>
  </si>
  <si>
    <t>1.00 time &lt; FTAC Ratio &lt; 1.30 times</t>
  </si>
  <si>
    <t xml:space="preserve">FTAC Ratio ≤ 1.00 time </t>
  </si>
  <si>
    <t>NIAC Ratio ≥ 3.00 times</t>
  </si>
  <si>
    <t>1.00 time &lt; NIAC Ratio &lt; 3.00 times</t>
  </si>
  <si>
    <t>Range of Results</t>
  </si>
  <si>
    <t>CCF ≥ 50.00%</t>
  </si>
  <si>
    <t>Where RCLF is partially drawn or utilised, the assets pledged shall be computed proportionately, as follows:
[amount drawn under RCLF / total size of RCLF] 
x total asset pledged for RCLF</t>
  </si>
  <si>
    <t xml:space="preserve">Other assets pledged (either explicitly or implicitly) to secure, collateralise or credit-enhance any transaction. </t>
  </si>
  <si>
    <t>Recourse obligation on loans or financing sold to Cagamas Berhad</t>
  </si>
  <si>
    <t>Gross carrying amount of all other impaired assets classified as credit impaired</t>
  </si>
  <si>
    <t>Lifetime Expected Credit Losses credit impaired (Stage 3) for all other impaired assets</t>
  </si>
  <si>
    <t>Exposure at default amount of loan commitments and financial guarantee contracts classified as credit impaired</t>
  </si>
  <si>
    <t>Notes:-</t>
  </si>
  <si>
    <t>2) Amount of non-capital related liabilities under paragraph 4.5  (a), (c), (d), (e), and (f) are capped to the amount of corresponding pledged assets under paragraph 4.3 (a), (c), (d), (e), and (f), respectively.</t>
  </si>
  <si>
    <t>DTM's Score</t>
  </si>
  <si>
    <t>DTM's Score x 1/3</t>
  </si>
  <si>
    <t>Total Weighted RCC Score</t>
  </si>
  <si>
    <t>Net impaired loans or financing</t>
  </si>
  <si>
    <t>Net impaired financial investments at amortised cost</t>
  </si>
  <si>
    <t>Net impaired loan commitments and financial guarantee contracts</t>
  </si>
  <si>
    <t>Net impaired assets of the DTM</t>
  </si>
  <si>
    <t>Net other impaired assets</t>
  </si>
  <si>
    <t>Impaired assets funded by Investment Accounts</t>
  </si>
  <si>
    <t>5.6 (b) i.
(Applicable for DTMs making Investment Accounts placement)</t>
  </si>
  <si>
    <t>5.6 (b) ii.
(Applicable for DTMs receiving Investment Accounts placement)</t>
  </si>
  <si>
    <t>Impaired assets attributed to the Investment Accounts placement</t>
  </si>
  <si>
    <r>
      <t xml:space="preserve">0.00% </t>
    </r>
    <r>
      <rPr>
        <sz val="10"/>
        <rFont val="Calibri"/>
        <family val="2"/>
      </rPr>
      <t>≤</t>
    </r>
    <r>
      <rPr>
        <sz val="10"/>
        <rFont val="Calibri"/>
        <family val="2"/>
        <scheme val="minor"/>
      </rPr>
      <t xml:space="preserve"> CCF &lt; 50.00%</t>
    </r>
  </si>
  <si>
    <r>
      <t>Unless otherwise specified, all information in the DPS form shall be obtained either from the DTMs' annual financial statements, interim financial statements, management accounts, or from DTMs' internal records if it is not available in the financial statements.</t>
    </r>
    <r>
      <rPr>
        <sz val="11"/>
        <color rgb="FFFF0000"/>
        <rFont val="Calibri"/>
        <family val="2"/>
        <scheme val="minor"/>
      </rPr>
      <t xml:space="preserve"> </t>
    </r>
    <r>
      <rPr>
        <sz val="11"/>
        <rFont val="Calibri"/>
        <family val="2"/>
        <scheme val="minor"/>
      </rPr>
      <t>DTMs may refer to Appendix 1 of the guidelines for sources of information.</t>
    </r>
  </si>
  <si>
    <t xml:space="preserve">No amendments or alterations are allowed to be made to the DPS form. DTMs shall only be required to fill-in the cells shaded in blue in "General Instructions", "A. FTAC", "B. NIAC", and "C.CCF" tabs. </t>
  </si>
  <si>
    <t>Include assets owned by DTM and assets received from counterparties that have been re-hypothecated by the DTM.</t>
  </si>
  <si>
    <t>1) All pledged assets under paragraph 4.3 (a) to 4.3 (f) shall be reported based on the carrying amount of the assets except for assets received from counterparties that have been re-hypothecated by DTM which shall be measured at amortised cost.</t>
  </si>
  <si>
    <t>The proposed dividend deducted from total capital is allowed to be reduced by a portion of dividend to be reinvested by shareholders under dividend reinvestment plan, subject to meeting the requirements stipulated under BNM's Implementation Guidance on Capital Adequacy Framework (Capital Components).</t>
  </si>
  <si>
    <t>*DTMs with zero adjusted net impaired assets will result in an infinity NIAC ratio. Hence, DTM will be accorded a score of 100%.</t>
  </si>
  <si>
    <t>Adjusted Net Impaired Assets*</t>
  </si>
  <si>
    <t>FTAC020</t>
  </si>
  <si>
    <t>FTAC021</t>
  </si>
  <si>
    <t>FTAC022</t>
  </si>
  <si>
    <t>FTAC023</t>
  </si>
  <si>
    <t>FTAC024</t>
  </si>
  <si>
    <t>FTAC025</t>
  </si>
  <si>
    <t>FTAC026</t>
  </si>
  <si>
    <t>FTAC027</t>
  </si>
  <si>
    <t>FTAC028</t>
  </si>
  <si>
    <t>FTAC029</t>
  </si>
  <si>
    <t>FTAC030</t>
  </si>
  <si>
    <t>NIAC027</t>
  </si>
  <si>
    <t>NIAC028</t>
  </si>
  <si>
    <t>NIAC029</t>
  </si>
  <si>
    <t>NIAC030</t>
  </si>
  <si>
    <t>NIAC031</t>
  </si>
  <si>
    <t>NIAC032</t>
  </si>
  <si>
    <t>NIAC033</t>
  </si>
  <si>
    <t>NIAC034</t>
  </si>
  <si>
    <t>Repurchase agreement capped</t>
  </si>
  <si>
    <t>Recourse obligation on loans or financing sold to Cagamas Berhad capped</t>
  </si>
  <si>
    <t>Derivative financial liabilities capped</t>
  </si>
  <si>
    <t>Amount drawn under Bank Negara Malaysia's Restricted Committed Liquidity Facilities capped</t>
  </si>
  <si>
    <t>Other secured liabilities capped</t>
  </si>
  <si>
    <t xml:space="preserve">Total capital </t>
  </si>
  <si>
    <t>Data Item</t>
  </si>
  <si>
    <t>1) Where a DTM is exempted by BNM from the submission requirements in LCR policy document, items under paragraph 6.3 (a) to 6.3 (d) shall be sourced from DTM's annual financial statements / interim financial statements / management accounts that aligns with the respective item under the LCR policy document (see Part D of LCR policy document). DTM is required to indicate to PIDM the relevant sources used.</t>
  </si>
  <si>
    <r>
      <t>All DTMs are required to prepare and submit the resolution centric criteria ("RCC") indicators using this pre-formatted DPS form.</t>
    </r>
    <r>
      <rPr>
        <sz val="11"/>
        <color rgb="FFFF0000"/>
        <rFont val="Calibri"/>
        <family val="2"/>
        <scheme val="minor"/>
      </rPr>
      <t xml:space="preserve"> </t>
    </r>
    <r>
      <rPr>
        <sz val="11"/>
        <rFont val="Calibri"/>
        <family val="2"/>
        <scheme val="minor"/>
      </rPr>
      <t>DTMs are required to fill-in the DPS form in accordance with the Guidelines of the Differential Premium Systems Framework.</t>
    </r>
  </si>
  <si>
    <t>These include IA from customers and IA due to financial institutions.</t>
  </si>
  <si>
    <t>Refers to outstanding amount (principal and accrued interest).</t>
  </si>
  <si>
    <t>If the impaired assets attributed to the IA placements has been reflected in the net impaired assets as described in paragraph 5.6 (a), no further adjustment is required.</t>
  </si>
  <si>
    <t>For IA placements reported as off-balance sheet (by DTM receiving IA), no adjustment is required.</t>
  </si>
  <si>
    <t>EAD refers to the amount used to calculate the ECL credit impaired (Stage 3) for loan commitments and financial guarantee contracts.</t>
  </si>
  <si>
    <t>DTMs shall source these items from the LCR submission to BNM, based on entity level reporting requirements. For a DTM with a Labuan Banking subsidiary, the amount reported for these items shall exclude the Labuan Banking subsidiary's exposure.</t>
  </si>
  <si>
    <t>Exclude AT1 capital instruments.</t>
  </si>
  <si>
    <t>BOOST BANK BERHAD</t>
  </si>
  <si>
    <t>AEON BANK (M) BERHAD</t>
  </si>
  <si>
    <t>KAF DIGITAL BANK BERHAD</t>
  </si>
  <si>
    <t>YTL DIGITAL BANK BERHAD (KNOWN AS RYT BANK)</t>
  </si>
  <si>
    <t>GX BANK BERHAD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</si>
</sst>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3"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sz val="11"/>
      <color theme="1"/>
      <name val="Calibri"/>
      <family val="2"/>
      <scheme val="minor"/>
    </font>
    <font>
      <b/>
      <sz val="11"/>
      <color theme="3"/>
      <name val="Calibri"/>
      <family val="2"/>
      <scheme val="minor"/>
    </font>
    <font>
      <b/>
      <i/>
      <sz val="11"/>
      <color theme="1"/>
      <name val="Calibri"/>
      <family val="2"/>
      <scheme val="minor"/>
    </font>
    <font>
      <i/>
      <sz val="11"/>
      <color theme="1"/>
      <name val="Calibri"/>
      <family val="2"/>
      <scheme val="minor"/>
    </font>
    <font>
      <b/>
      <sz val="11"/>
      <name val="Calibri"/>
      <family val="2"/>
      <scheme val="minor"/>
    </font>
    <font>
      <sz val="9"/>
      <color theme="1"/>
      <name val="Calibri"/>
      <family val="2"/>
      <scheme val="minor"/>
    </font>
    <font>
      <sz val="11"/>
      <name val="Calibri"/>
      <family val="2"/>
      <scheme val="minor"/>
    </font>
    <font>
      <sz val="11"/>
      <color theme="3"/>
      <name val="Calibri"/>
      <family val="2"/>
      <scheme val="minor"/>
    </font>
    <font>
      <sz val="11"/>
      <color theme="1"/>
      <name val="Calibri"/>
      <family val="2"/>
    </font>
    <font>
      <sz val="9.5"/>
      <color theme="1"/>
      <name val="Calibri"/>
      <family val="2"/>
      <scheme val="minor"/>
    </font>
    <font>
      <sz val="9.5"/>
      <color theme="1"/>
      <name val="Calibri"/>
      <family val="2"/>
    </font>
    <font>
      <sz val="11"/>
      <name val="Calibri"/>
      <family val="2"/>
    </font>
    <font>
      <sz val="10"/>
      <color theme="1"/>
      <name val="Calibri"/>
      <family val="2"/>
      <scheme val="minor"/>
    </font>
    <font>
      <i/>
      <sz val="11"/>
      <name val="Calibri"/>
      <family val="2"/>
      <scheme val="minor"/>
    </font>
    <font>
      <b/>
      <sz val="14"/>
      <color theme="1"/>
      <name val="Calibri"/>
      <family val="2"/>
      <scheme val="minor"/>
    </font>
    <font>
      <b/>
      <sz val="16"/>
      <color theme="1"/>
      <name val="Calibri"/>
      <family val="2"/>
      <scheme val="minor"/>
    </font>
    <font>
      <sz val="14"/>
      <color theme="1"/>
      <name val="Calibri"/>
      <family val="2"/>
      <scheme val="minor"/>
    </font>
    <font>
      <b/>
      <sz val="11"/>
      <color rgb="FF002060"/>
      <name val="Calibri"/>
      <family val="2"/>
      <scheme val="minor"/>
    </font>
    <font>
      <sz val="11"/>
      <color rgb="FFC00000"/>
      <name val="Calibri"/>
      <family val="2"/>
      <scheme val="minor"/>
    </font>
    <font>
      <b/>
      <sz val="11"/>
      <color rgb="FFC00000"/>
      <name val="Calibri"/>
      <family val="2"/>
      <scheme val="minor"/>
    </font>
    <font>
      <b/>
      <i/>
      <sz val="11"/>
      <color rgb="FFFF0000"/>
      <name val="Calibri"/>
      <family val="2"/>
      <scheme val="minor"/>
    </font>
    <font>
      <b/>
      <u/>
      <sz val="11"/>
      <name val="Calibri"/>
      <family val="2"/>
      <scheme val="minor"/>
    </font>
    <font>
      <sz val="9"/>
      <name val="Calibri"/>
      <family val="2"/>
      <scheme val="minor"/>
    </font>
    <font>
      <sz val="10"/>
      <name val="Calibri"/>
      <family val="2"/>
      <scheme val="minor"/>
    </font>
    <font>
      <sz val="10"/>
      <name val="Calibri"/>
      <family val="2"/>
    </font>
    <font>
      <sz val="9"/>
      <color rgb="FF000000"/>
      <name val="Calibri"/>
      <family val="2"/>
      <scheme val="minor"/>
    </font>
    <font>
      <u/>
      <sz val="11"/>
      <color theme="10"/>
      <name val="Calibri"/>
      <family val="2"/>
      <scheme val="minor"/>
    </font>
    <font>
      <sz val="8"/>
      <name val="Calibri"/>
      <family val="2"/>
      <scheme val="minor"/>
    </font>
  </fonts>
  <fills count="14">
    <fill>
      <patternFill patternType="none"/>
    </fill>
    <fill>
      <patternFill patternType="gray125"/>
    </fill>
    <fill>
      <patternFill patternType="solid">
        <fgColor theme="3"/>
        <bgColor indexed="64"/>
      </patternFill>
    </fill>
    <fill>
      <patternFill patternType="solid">
        <fgColor rgb="FFFFFF00"/>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9" tint="0.59999389629810485"/>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s>
  <cellStyleXfs count="5">
    <xf numFmtId="0" fontId="0" fillId="0" borderId="0"/>
    <xf numFmtId="9" fontId="5" fillId="0" borderId="0" applyFont="0" applyFill="0" applyBorder="0" applyAlignment="0" applyProtection="0"/>
    <xf numFmtId="0" fontId="13" fillId="0" borderId="0"/>
    <xf numFmtId="43" fontId="5" fillId="0" borderId="0" applyFont="0" applyFill="0" applyBorder="0" applyAlignment="0" applyProtection="0"/>
    <xf numFmtId="0" fontId="31" fillId="0" borderId="0" applyNumberFormat="0" applyFill="0" applyBorder="0" applyAlignment="0" applyProtection="0"/>
  </cellStyleXfs>
  <cellXfs count="388">
    <xf numFmtId="0" fontId="0" fillId="0" borderId="0" xfId="0"/>
    <xf numFmtId="0" fontId="0" fillId="0" borderId="0" xfId="0" applyAlignment="1">
      <alignment vertical="center"/>
    </xf>
    <xf numFmtId="0" fontId="1" fillId="2" borderId="1" xfId="0" applyFont="1" applyFill="1" applyBorder="1" applyAlignment="1">
      <alignment horizontal="center" vertical="center"/>
    </xf>
    <xf numFmtId="0" fontId="4" fillId="0" borderId="0" xfId="0" applyFont="1" applyAlignment="1">
      <alignment vertical="center"/>
    </xf>
    <xf numFmtId="0" fontId="3" fillId="0" borderId="0" xfId="0" applyFont="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10" fontId="0" fillId="0" borderId="0" xfId="0" applyNumberFormat="1" applyAlignment="1">
      <alignment horizontal="center" vertical="center"/>
    </xf>
    <xf numFmtId="0" fontId="0" fillId="0" borderId="0" xfId="0" applyAlignment="1">
      <alignment horizontal="right" vertical="center"/>
    </xf>
    <xf numFmtId="0" fontId="0" fillId="0" borderId="8" xfId="0" applyBorder="1" applyAlignment="1">
      <alignment horizontal="center" vertical="center"/>
    </xf>
    <xf numFmtId="10" fontId="0" fillId="0" borderId="9" xfId="0" applyNumberFormat="1" applyBorder="1" applyAlignment="1">
      <alignment horizontal="center" vertical="center"/>
    </xf>
    <xf numFmtId="4" fontId="0" fillId="0" borderId="0" xfId="0" applyNumberFormat="1" applyAlignment="1">
      <alignment vertical="center"/>
    </xf>
    <xf numFmtId="0" fontId="10" fillId="0" borderId="0" xfId="0" applyFont="1" applyAlignment="1">
      <alignment horizontal="right" vertical="center"/>
    </xf>
    <xf numFmtId="0" fontId="0" fillId="0" borderId="1" xfId="0" applyBorder="1" applyAlignment="1">
      <alignment horizontal="center" vertical="center"/>
    </xf>
    <xf numFmtId="0" fontId="6" fillId="4" borderId="26" xfId="0" applyFont="1" applyFill="1" applyBorder="1" applyAlignment="1">
      <alignment horizontal="center" vertical="center"/>
    </xf>
    <xf numFmtId="0" fontId="12" fillId="0" borderId="0" xfId="0" applyFont="1" applyAlignment="1">
      <alignment vertical="center"/>
    </xf>
    <xf numFmtId="10" fontId="12" fillId="0" borderId="0" xfId="0" applyNumberFormat="1" applyFont="1" applyAlignment="1">
      <alignment horizontal="center" vertical="center"/>
    </xf>
    <xf numFmtId="0" fontId="0" fillId="0" borderId="8" xfId="0" applyBorder="1" applyAlignment="1">
      <alignment horizontal="center" vertical="center" wrapText="1"/>
    </xf>
    <xf numFmtId="0" fontId="1" fillId="0" borderId="0" xfId="0" applyFont="1" applyAlignment="1">
      <alignment vertical="center"/>
    </xf>
    <xf numFmtId="0" fontId="6" fillId="4" borderId="2" xfId="0" applyFont="1" applyFill="1" applyBorder="1"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0" fontId="6" fillId="4" borderId="3" xfId="0" applyFont="1" applyFill="1" applyBorder="1" applyAlignment="1">
      <alignment horizontal="center" vertical="center"/>
    </xf>
    <xf numFmtId="0" fontId="11" fillId="0" borderId="6" xfId="0" applyFont="1" applyBorder="1" applyAlignment="1">
      <alignment horizontal="center"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9" fontId="11" fillId="0" borderId="6" xfId="0" applyNumberFormat="1" applyFont="1" applyBorder="1" applyAlignment="1">
      <alignment horizontal="center" vertical="center"/>
    </xf>
    <xf numFmtId="0" fontId="17" fillId="0" borderId="0" xfId="0" applyFont="1" applyAlignment="1">
      <alignment horizontal="center" vertical="top" wrapText="1"/>
    </xf>
    <xf numFmtId="4" fontId="6" fillId="4" borderId="48" xfId="0" applyNumberFormat="1" applyFont="1" applyFill="1" applyBorder="1" applyAlignment="1">
      <alignment horizontal="center" vertical="center"/>
    </xf>
    <xf numFmtId="0" fontId="6" fillId="4" borderId="49" xfId="0" applyFont="1" applyFill="1" applyBorder="1" applyAlignment="1">
      <alignment horizontal="center" vertical="center" wrapText="1"/>
    </xf>
    <xf numFmtId="0" fontId="0" fillId="0" borderId="30" xfId="0" applyBorder="1" applyAlignment="1">
      <alignment horizontal="left" vertical="center" indent="4"/>
    </xf>
    <xf numFmtId="9" fontId="0" fillId="0" borderId="17" xfId="0" applyNumberFormat="1" applyBorder="1" applyAlignment="1">
      <alignment horizontal="left" vertical="center" indent="4"/>
    </xf>
    <xf numFmtId="0" fontId="6" fillId="4" borderId="30" xfId="0" applyFont="1" applyFill="1" applyBorder="1" applyAlignment="1">
      <alignment horizontal="center" vertical="center"/>
    </xf>
    <xf numFmtId="10" fontId="11" fillId="0" borderId="9" xfId="0" applyNumberFormat="1" applyFont="1" applyBorder="1" applyAlignment="1">
      <alignment horizontal="center" vertical="center"/>
    </xf>
    <xf numFmtId="0" fontId="0" fillId="0" borderId="10" xfId="0" applyBorder="1" applyAlignment="1">
      <alignment horizontal="center" vertical="center" wrapText="1"/>
    </xf>
    <xf numFmtId="10" fontId="11" fillId="0" borderId="12" xfId="0" applyNumberFormat="1" applyFont="1" applyBorder="1" applyAlignment="1">
      <alignment horizontal="center" vertical="center"/>
    </xf>
    <xf numFmtId="0" fontId="21" fillId="0" borderId="0" xfId="0" applyFont="1" applyAlignment="1">
      <alignment vertical="center"/>
    </xf>
    <xf numFmtId="14" fontId="0" fillId="0" borderId="0" xfId="0" applyNumberFormat="1" applyAlignment="1">
      <alignment vertical="center"/>
    </xf>
    <xf numFmtId="10" fontId="3" fillId="3" borderId="41" xfId="0" applyNumberFormat="1" applyFont="1" applyFill="1" applyBorder="1" applyAlignment="1">
      <alignment horizontal="center" vertical="center"/>
    </xf>
    <xf numFmtId="0" fontId="2" fillId="0" borderId="0" xfId="0" applyFont="1" applyAlignment="1">
      <alignment vertical="center"/>
    </xf>
    <xf numFmtId="0" fontId="0" fillId="0" borderId="0" xfId="0" applyAlignment="1">
      <alignment vertical="center" wrapText="1"/>
    </xf>
    <xf numFmtId="0" fontId="3" fillId="0" borderId="0" xfId="0" applyFont="1" applyAlignment="1">
      <alignment horizontal="left" vertical="center"/>
    </xf>
    <xf numFmtId="0" fontId="6" fillId="4" borderId="46" xfId="0" applyFont="1" applyFill="1" applyBorder="1" applyAlignment="1">
      <alignment horizontal="center" vertical="center" wrapText="1"/>
    </xf>
    <xf numFmtId="0" fontId="2" fillId="0" borderId="0" xfId="0" applyFont="1" applyAlignment="1">
      <alignment vertical="center" wrapText="1"/>
    </xf>
    <xf numFmtId="0" fontId="0" fillId="0" borderId="53" xfId="0" applyBorder="1" applyAlignment="1">
      <alignment horizontal="left" vertical="center" indent="1"/>
    </xf>
    <xf numFmtId="0" fontId="6" fillId="0" borderId="0" xfId="0" applyFont="1" applyAlignment="1">
      <alignment vertical="center" wrapText="1"/>
    </xf>
    <xf numFmtId="0" fontId="22" fillId="4" borderId="8" xfId="0" applyFont="1" applyFill="1" applyBorder="1" applyAlignment="1">
      <alignment vertical="center"/>
    </xf>
    <xf numFmtId="0" fontId="22" fillId="4" borderId="1" xfId="0" applyFont="1" applyFill="1" applyBorder="1" applyAlignment="1">
      <alignment horizontal="center" vertical="center"/>
    </xf>
    <xf numFmtId="0" fontId="22" fillId="4" borderId="9" xfId="0" applyFont="1" applyFill="1" applyBorder="1" applyAlignment="1">
      <alignment horizontal="center" vertical="center"/>
    </xf>
    <xf numFmtId="4" fontId="1" fillId="9" borderId="47" xfId="0" applyNumberFormat="1" applyFont="1" applyFill="1" applyBorder="1" applyAlignment="1">
      <alignment horizontal="center" vertical="center"/>
    </xf>
    <xf numFmtId="0" fontId="1" fillId="9" borderId="47" xfId="0" applyFont="1" applyFill="1" applyBorder="1" applyAlignment="1">
      <alignment horizontal="center" vertical="center"/>
    </xf>
    <xf numFmtId="0" fontId="1" fillId="9" borderId="35" xfId="0" applyFont="1" applyFill="1" applyBorder="1" applyAlignment="1">
      <alignment horizontal="center" vertical="center" wrapText="1"/>
    </xf>
    <xf numFmtId="14" fontId="11" fillId="0" borderId="0" xfId="0" applyNumberFormat="1" applyFont="1" applyAlignment="1">
      <alignment horizontal="left" vertical="center"/>
    </xf>
    <xf numFmtId="0" fontId="0" fillId="8" borderId="9" xfId="0" applyFill="1" applyBorder="1" applyAlignment="1">
      <alignment horizontal="left" vertical="center" wrapText="1" indent="1"/>
    </xf>
    <xf numFmtId="0" fontId="6" fillId="0" borderId="0" xfId="0" applyFont="1" applyAlignment="1">
      <alignment vertical="center"/>
    </xf>
    <xf numFmtId="0" fontId="6" fillId="4" borderId="35" xfId="0" applyFont="1" applyFill="1" applyBorder="1" applyAlignment="1">
      <alignment horizontal="center" vertical="center"/>
    </xf>
    <xf numFmtId="0" fontId="0" fillId="0" borderId="1" xfId="0" applyBorder="1" applyAlignment="1">
      <alignment horizontal="left" vertical="center" wrapText="1" indent="1"/>
    </xf>
    <xf numFmtId="0" fontId="3" fillId="0" borderId="16" xfId="0" applyFont="1" applyBorder="1" applyAlignment="1">
      <alignment horizontal="left" vertical="center" indent="1"/>
    </xf>
    <xf numFmtId="0" fontId="3" fillId="0" borderId="32" xfId="0" applyFont="1" applyBorder="1" applyAlignment="1">
      <alignment horizontal="left" vertical="center" indent="1"/>
    </xf>
    <xf numFmtId="0" fontId="0" fillId="0" borderId="45" xfId="0" applyBorder="1" applyAlignment="1">
      <alignment horizontal="left" vertical="center" indent="1"/>
    </xf>
    <xf numFmtId="0" fontId="8" fillId="0" borderId="45" xfId="0" applyFont="1" applyBorder="1" applyAlignment="1">
      <alignment horizontal="left" vertical="center" indent="1"/>
    </xf>
    <xf numFmtId="0" fontId="0" fillId="8" borderId="7" xfId="0" applyFill="1" applyBorder="1" applyAlignment="1">
      <alignment horizontal="left" vertical="center" wrapText="1" indent="1"/>
    </xf>
    <xf numFmtId="0" fontId="11" fillId="0" borderId="18" xfId="0" applyFont="1" applyBorder="1" applyAlignment="1">
      <alignment horizontal="left" vertical="center" indent="1"/>
    </xf>
    <xf numFmtId="0" fontId="18" fillId="0" borderId="18" xfId="0" applyFont="1" applyBorder="1" applyAlignment="1">
      <alignment horizontal="left" vertical="center" wrapText="1" indent="1"/>
    </xf>
    <xf numFmtId="0" fontId="0" fillId="0" borderId="18" xfId="0" applyBorder="1" applyAlignment="1">
      <alignment horizontal="left" vertical="center" indent="1"/>
    </xf>
    <xf numFmtId="0" fontId="8" fillId="0" borderId="18" xfId="0" applyFont="1" applyBorder="1" applyAlignment="1">
      <alignment horizontal="left" vertical="center" indent="1"/>
    </xf>
    <xf numFmtId="0" fontId="8" fillId="0" borderId="18" xfId="0" applyFont="1" applyBorder="1" applyAlignment="1">
      <alignment horizontal="left" vertical="center" wrapText="1" indent="1"/>
    </xf>
    <xf numFmtId="0" fontId="0" fillId="0" borderId="0" xfId="0" applyAlignment="1">
      <alignment horizontal="left" vertical="center" indent="1"/>
    </xf>
    <xf numFmtId="4" fontId="0" fillId="0" borderId="0" xfId="0" applyNumberFormat="1" applyAlignment="1">
      <alignment horizontal="left" vertical="center" indent="1"/>
    </xf>
    <xf numFmtId="0" fontId="6" fillId="0" borderId="0" xfId="0" applyFont="1" applyAlignment="1">
      <alignment horizontal="left" vertical="center" indent="1"/>
    </xf>
    <xf numFmtId="0" fontId="0" fillId="0" borderId="0" xfId="0" applyAlignment="1">
      <alignment horizontal="left" vertical="center" wrapText="1" indent="1"/>
    </xf>
    <xf numFmtId="0" fontId="17" fillId="0" borderId="0" xfId="0" applyFont="1" applyAlignment="1">
      <alignment horizontal="left" vertical="top" wrapText="1" indent="1"/>
    </xf>
    <xf numFmtId="4" fontId="3" fillId="0" borderId="0" xfId="0" applyNumberFormat="1" applyFont="1" applyAlignment="1">
      <alignment horizontal="left" vertical="center" indent="1"/>
    </xf>
    <xf numFmtId="0" fontId="6" fillId="0" borderId="0" xfId="0" applyFont="1" applyAlignment="1">
      <alignment horizontal="left" vertical="center" wrapText="1" indent="1"/>
    </xf>
    <xf numFmtId="14" fontId="11" fillId="0" borderId="0" xfId="0" applyNumberFormat="1" applyFont="1" applyAlignment="1">
      <alignment horizontal="left" vertical="center" indent="1"/>
    </xf>
    <xf numFmtId="14" fontId="0" fillId="0" borderId="0" xfId="0" applyNumberFormat="1" applyAlignment="1">
      <alignment horizontal="left" vertical="center" indent="1"/>
    </xf>
    <xf numFmtId="0" fontId="2" fillId="0" borderId="0" xfId="0" applyFont="1" applyAlignment="1">
      <alignment horizontal="left" vertical="center" indent="1"/>
    </xf>
    <xf numFmtId="0" fontId="0" fillId="0" borderId="20" xfId="0" applyBorder="1" applyAlignment="1">
      <alignment horizontal="left" vertical="center" indent="1"/>
    </xf>
    <xf numFmtId="0" fontId="0" fillId="8" borderId="17" xfId="0" applyFill="1" applyBorder="1" applyAlignment="1">
      <alignment horizontal="left" vertical="center" wrapText="1" indent="1"/>
    </xf>
    <xf numFmtId="0" fontId="0" fillId="6" borderId="24" xfId="0" applyFill="1" applyBorder="1" applyAlignment="1">
      <alignment horizontal="left" vertical="center" wrapText="1" indent="1"/>
    </xf>
    <xf numFmtId="0" fontId="0" fillId="6" borderId="17" xfId="0" applyFill="1" applyBorder="1" applyAlignment="1">
      <alignment horizontal="left" vertical="center" wrapText="1" indent="1"/>
    </xf>
    <xf numFmtId="0" fontId="7" fillId="0" borderId="16" xfId="0" applyFont="1" applyBorder="1" applyAlignment="1">
      <alignment horizontal="left" vertical="center" indent="1"/>
    </xf>
    <xf numFmtId="0" fontId="6" fillId="4" borderId="56" xfId="0" applyFont="1" applyFill="1" applyBorder="1" applyAlignment="1">
      <alignment horizontal="center" vertical="center" wrapText="1"/>
    </xf>
    <xf numFmtId="4" fontId="0" fillId="0" borderId="0" xfId="0" applyNumberFormat="1" applyAlignment="1">
      <alignment horizontal="center" vertical="center"/>
    </xf>
    <xf numFmtId="0" fontId="8" fillId="8" borderId="22" xfId="0" applyFont="1" applyFill="1" applyBorder="1" applyAlignment="1">
      <alignment horizontal="left" vertical="center" wrapText="1" indent="1"/>
    </xf>
    <xf numFmtId="0" fontId="3" fillId="0" borderId="0" xfId="0" applyFont="1" applyAlignment="1">
      <alignment horizontal="left" vertical="center" indent="1"/>
    </xf>
    <xf numFmtId="0" fontId="13" fillId="0" borderId="0" xfId="0" applyFont="1" applyAlignment="1">
      <alignment horizontal="left" vertical="center" indent="1"/>
    </xf>
    <xf numFmtId="0" fontId="0" fillId="10" borderId="0" xfId="0" applyFill="1"/>
    <xf numFmtId="49" fontId="0" fillId="0" borderId="0" xfId="0" applyNumberFormat="1"/>
    <xf numFmtId="49" fontId="0" fillId="10" borderId="0" xfId="0" applyNumberFormat="1" applyFill="1"/>
    <xf numFmtId="10" fontId="0" fillId="10" borderId="0" xfId="0" applyNumberFormat="1" applyFill="1"/>
    <xf numFmtId="0" fontId="0" fillId="5" borderId="0" xfId="0" applyFill="1" applyAlignment="1" applyProtection="1">
      <alignment vertical="center"/>
      <protection locked="0"/>
    </xf>
    <xf numFmtId="0" fontId="0" fillId="5" borderId="0" xfId="0" applyFill="1" applyAlignment="1" applyProtection="1">
      <alignment horizontal="left" vertical="center"/>
      <protection locked="0"/>
    </xf>
    <xf numFmtId="0" fontId="13" fillId="0" borderId="0" xfId="2"/>
    <xf numFmtId="49" fontId="13" fillId="0" borderId="0" xfId="2" applyNumberFormat="1"/>
    <xf numFmtId="0" fontId="8" fillId="5" borderId="59" xfId="0" applyFont="1" applyFill="1" applyBorder="1" applyAlignment="1" applyProtection="1">
      <alignment horizontal="left" vertical="center" wrapText="1" indent="1"/>
      <protection locked="0"/>
    </xf>
    <xf numFmtId="0" fontId="8" fillId="5" borderId="9" xfId="0" applyFont="1" applyFill="1" applyBorder="1" applyAlignment="1" applyProtection="1">
      <alignment horizontal="left" vertical="center" wrapText="1" indent="1"/>
      <protection locked="0"/>
    </xf>
    <xf numFmtId="0" fontId="8" fillId="5" borderId="22" xfId="0" applyFont="1" applyFill="1" applyBorder="1" applyAlignment="1" applyProtection="1">
      <alignment horizontal="left" vertical="center" wrapText="1" indent="1"/>
      <protection locked="0"/>
    </xf>
    <xf numFmtId="14" fontId="0" fillId="8" borderId="0" xfId="0" applyNumberFormat="1" applyFill="1" applyAlignment="1">
      <alignment horizontal="left" vertical="center"/>
    </xf>
    <xf numFmtId="3" fontId="0" fillId="5" borderId="1" xfId="3" applyNumberFormat="1" applyFont="1" applyFill="1" applyBorder="1" applyAlignment="1" applyProtection="1">
      <alignment horizontal="right" vertical="center" indent="2"/>
      <protection locked="0"/>
    </xf>
    <xf numFmtId="3" fontId="0" fillId="7" borderId="1" xfId="3" applyNumberFormat="1" applyFont="1" applyFill="1" applyBorder="1" applyAlignment="1">
      <alignment horizontal="right" vertical="center" indent="2"/>
    </xf>
    <xf numFmtId="3" fontId="3" fillId="7" borderId="24" xfId="3" applyNumberFormat="1" applyFont="1" applyFill="1" applyBorder="1" applyAlignment="1">
      <alignment horizontal="right" vertical="center" indent="2"/>
    </xf>
    <xf numFmtId="3" fontId="0" fillId="5" borderId="6" xfId="3" applyNumberFormat="1" applyFont="1" applyFill="1" applyBorder="1" applyAlignment="1" applyProtection="1">
      <alignment horizontal="right" vertical="center" indent="2"/>
      <protection locked="0"/>
    </xf>
    <xf numFmtId="3" fontId="9" fillId="7" borderId="24" xfId="3" applyNumberFormat="1" applyFont="1" applyFill="1" applyBorder="1" applyAlignment="1">
      <alignment horizontal="right" vertical="center" indent="2"/>
    </xf>
    <xf numFmtId="3" fontId="0" fillId="5" borderId="1" xfId="3" applyNumberFormat="1" applyFont="1" applyFill="1" applyBorder="1" applyAlignment="1" applyProtection="1">
      <alignment horizontal="right" vertical="center" indent="1"/>
      <protection locked="0"/>
    </xf>
    <xf numFmtId="3" fontId="0" fillId="5" borderId="14" xfId="3" applyNumberFormat="1" applyFont="1" applyFill="1" applyBorder="1" applyAlignment="1" applyProtection="1">
      <alignment horizontal="right" vertical="center" indent="1"/>
      <protection locked="0"/>
    </xf>
    <xf numFmtId="3" fontId="0" fillId="5" borderId="53" xfId="3" applyNumberFormat="1" applyFont="1" applyFill="1" applyBorder="1" applyAlignment="1" applyProtection="1">
      <alignment horizontal="right" vertical="center" indent="1"/>
      <protection locked="0"/>
    </xf>
    <xf numFmtId="3" fontId="11" fillId="5" borderId="20" xfId="3" applyNumberFormat="1" applyFont="1" applyFill="1" applyBorder="1" applyAlignment="1" applyProtection="1">
      <alignment horizontal="right" vertical="center" wrapText="1" indent="1"/>
      <protection locked="0"/>
    </xf>
    <xf numFmtId="3" fontId="0" fillId="5" borderId="6" xfId="3" applyNumberFormat="1" applyFont="1" applyFill="1" applyBorder="1" applyAlignment="1" applyProtection="1">
      <alignment horizontal="right" vertical="center" indent="1"/>
      <protection locked="0"/>
    </xf>
    <xf numFmtId="10" fontId="3" fillId="0" borderId="12" xfId="0" applyNumberFormat="1" applyFont="1" applyBorder="1" applyAlignment="1">
      <alignment horizontal="center" vertical="center"/>
    </xf>
    <xf numFmtId="0" fontId="23" fillId="0" borderId="0" xfId="0" quotePrefix="1" applyFont="1" applyAlignment="1">
      <alignment vertical="center"/>
    </xf>
    <xf numFmtId="0" fontId="8" fillId="8" borderId="9" xfId="0" applyFont="1" applyFill="1" applyBorder="1" applyAlignment="1" applyProtection="1">
      <alignment horizontal="left" vertical="center" wrapText="1" indent="1"/>
      <protection locked="0"/>
    </xf>
    <xf numFmtId="0" fontId="25" fillId="0" borderId="0" xfId="0" quotePrefix="1" applyFont="1" applyAlignment="1">
      <alignment vertical="center"/>
    </xf>
    <xf numFmtId="0" fontId="23" fillId="0" borderId="0" xfId="0" applyFont="1" applyAlignment="1">
      <alignment horizontal="left" vertical="center" indent="1"/>
    </xf>
    <xf numFmtId="0" fontId="24" fillId="3" borderId="1" xfId="0" applyFont="1" applyFill="1" applyBorder="1" applyAlignment="1">
      <alignment horizontal="center" vertical="center"/>
    </xf>
    <xf numFmtId="0" fontId="23" fillId="0" borderId="1" xfId="0" applyFont="1" applyBorder="1" applyAlignment="1">
      <alignment horizontal="left" vertical="center" indent="1"/>
    </xf>
    <xf numFmtId="0" fontId="2" fillId="0" borderId="5" xfId="0" applyFont="1" applyBorder="1" applyAlignment="1">
      <alignment horizontal="center" vertical="center"/>
    </xf>
    <xf numFmtId="0" fontId="2" fillId="0" borderId="10" xfId="0" applyFont="1" applyBorder="1" applyAlignment="1">
      <alignment vertical="center"/>
    </xf>
    <xf numFmtId="0" fontId="25" fillId="0" borderId="0" xfId="0" applyFont="1" applyAlignment="1">
      <alignment horizontal="left" vertical="center" indent="1"/>
    </xf>
    <xf numFmtId="0" fontId="26" fillId="0" borderId="0" xfId="0" applyFont="1" applyAlignment="1">
      <alignment vertical="center"/>
    </xf>
    <xf numFmtId="0" fontId="11" fillId="0" borderId="0" xfId="0" applyFont="1" applyAlignment="1">
      <alignment vertical="center"/>
    </xf>
    <xf numFmtId="0" fontId="9" fillId="0" borderId="0" xfId="0" applyFont="1" applyAlignment="1">
      <alignment horizontal="left" vertical="center"/>
    </xf>
    <xf numFmtId="0" fontId="0" fillId="0" borderId="1" xfId="0" applyBorder="1" applyAlignment="1">
      <alignment horizontal="left" vertical="center"/>
    </xf>
    <xf numFmtId="0" fontId="11" fillId="0" borderId="20" xfId="0" applyFont="1" applyBorder="1" applyAlignment="1">
      <alignment horizontal="left" vertical="center" indent="1"/>
    </xf>
    <xf numFmtId="0" fontId="11" fillId="0" borderId="5" xfId="0" applyFont="1" applyBorder="1" applyAlignment="1">
      <alignment horizontal="center" vertical="center"/>
    </xf>
    <xf numFmtId="0" fontId="1" fillId="9" borderId="46" xfId="0" applyFont="1" applyFill="1" applyBorder="1" applyAlignment="1">
      <alignment horizontal="center" vertical="center" wrapText="1"/>
    </xf>
    <xf numFmtId="0" fontId="8" fillId="5" borderId="61" xfId="0" applyFont="1" applyFill="1" applyBorder="1" applyAlignment="1" applyProtection="1">
      <alignment horizontal="left" vertical="center" wrapText="1" indent="1"/>
      <protection locked="0"/>
    </xf>
    <xf numFmtId="0" fontId="11" fillId="0" borderId="53" xfId="0" applyFont="1" applyBorder="1" applyAlignment="1">
      <alignment horizontal="left" vertical="center" indent="1"/>
    </xf>
    <xf numFmtId="0" fontId="0" fillId="8" borderId="14" xfId="0" applyFill="1" applyBorder="1" applyAlignment="1">
      <alignment horizontal="left" vertical="center" wrapText="1" indent="1"/>
    </xf>
    <xf numFmtId="0" fontId="0" fillId="8" borderId="24" xfId="0" applyFill="1" applyBorder="1" applyAlignment="1">
      <alignment horizontal="left" vertical="center" wrapText="1" indent="1"/>
    </xf>
    <xf numFmtId="0" fontId="7" fillId="0" borderId="0" xfId="0" applyFont="1" applyAlignment="1">
      <alignment horizontal="left" vertical="center" indent="1"/>
    </xf>
    <xf numFmtId="0" fontId="18" fillId="0" borderId="8" xfId="0" applyFont="1" applyBorder="1" applyAlignment="1">
      <alignment horizontal="center" vertical="center"/>
    </xf>
    <xf numFmtId="0" fontId="18" fillId="0" borderId="63" xfId="0" applyFont="1" applyBorder="1" applyAlignment="1">
      <alignment horizontal="center" vertical="center"/>
    </xf>
    <xf numFmtId="0" fontId="18" fillId="0" borderId="26" xfId="0" applyFont="1" applyBorder="1" applyAlignment="1">
      <alignment horizontal="center" vertical="center"/>
    </xf>
    <xf numFmtId="0" fontId="18" fillId="0" borderId="10" xfId="0" applyFont="1" applyBorder="1" applyAlignment="1">
      <alignment horizontal="center" vertical="center"/>
    </xf>
    <xf numFmtId="0" fontId="1" fillId="9" borderId="2" xfId="0" applyFont="1" applyFill="1" applyBorder="1" applyAlignment="1">
      <alignment horizontal="center" vertical="center" wrapText="1"/>
    </xf>
    <xf numFmtId="3" fontId="8" fillId="8" borderId="6" xfId="3" applyNumberFormat="1" applyFont="1" applyFill="1" applyBorder="1" applyAlignment="1">
      <alignment horizontal="right" vertical="center" indent="2"/>
    </xf>
    <xf numFmtId="3" fontId="8" fillId="8" borderId="1" xfId="3" applyNumberFormat="1" applyFont="1" applyFill="1" applyBorder="1" applyAlignment="1">
      <alignment horizontal="right" vertical="center" indent="2"/>
    </xf>
    <xf numFmtId="3" fontId="8" fillId="8" borderId="1" xfId="3" applyNumberFormat="1" applyFont="1" applyFill="1" applyBorder="1" applyAlignment="1">
      <alignment horizontal="right" vertical="center" wrapText="1" indent="2"/>
    </xf>
    <xf numFmtId="3" fontId="7" fillId="8" borderId="24" xfId="3" applyNumberFormat="1" applyFont="1" applyFill="1" applyBorder="1" applyAlignment="1">
      <alignment horizontal="right" vertical="center" indent="2"/>
    </xf>
    <xf numFmtId="3" fontId="18" fillId="8" borderId="1" xfId="3" applyNumberFormat="1" applyFont="1" applyFill="1" applyBorder="1" applyAlignment="1">
      <alignment horizontal="right" vertical="center" wrapText="1" indent="2"/>
    </xf>
    <xf numFmtId="0" fontId="18" fillId="0" borderId="8"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23" xfId="0" applyFont="1" applyBorder="1" applyAlignment="1">
      <alignment horizontal="center" vertical="center"/>
    </xf>
    <xf numFmtId="0" fontId="2" fillId="8" borderId="1" xfId="0" applyFont="1" applyFill="1" applyBorder="1" applyAlignment="1">
      <alignment horizontal="left" vertical="center" wrapText="1" indent="1"/>
    </xf>
    <xf numFmtId="0" fontId="0" fillId="8" borderId="6" xfId="0" applyFill="1" applyBorder="1" applyAlignment="1">
      <alignment vertical="center" wrapText="1"/>
    </xf>
    <xf numFmtId="0" fontId="0" fillId="8" borderId="1" xfId="0" applyFill="1" applyBorder="1" applyAlignment="1">
      <alignment vertical="center" wrapText="1"/>
    </xf>
    <xf numFmtId="3" fontId="0" fillId="5" borderId="44" xfId="3" applyNumberFormat="1" applyFont="1" applyFill="1" applyBorder="1" applyAlignment="1" applyProtection="1">
      <alignment horizontal="right" vertical="center" indent="1"/>
      <protection locked="0"/>
    </xf>
    <xf numFmtId="0" fontId="17" fillId="0" borderId="40"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 xfId="0" applyFont="1" applyBorder="1" applyAlignment="1">
      <alignment horizontal="center" vertical="center" wrapText="1"/>
    </xf>
    <xf numFmtId="0" fontId="0" fillId="0" borderId="18" xfId="0" applyBorder="1" applyAlignment="1">
      <alignment horizontal="left" vertical="center"/>
    </xf>
    <xf numFmtId="0" fontId="11" fillId="0" borderId="18" xfId="0" applyFont="1" applyBorder="1" applyAlignment="1">
      <alignment horizontal="left" vertical="center"/>
    </xf>
    <xf numFmtId="0" fontId="11" fillId="0" borderId="25" xfId="0" applyFont="1" applyBorder="1" applyAlignment="1">
      <alignment horizontal="left" vertical="center"/>
    </xf>
    <xf numFmtId="0" fontId="0" fillId="0" borderId="64" xfId="0" applyBorder="1" applyAlignment="1">
      <alignment horizontal="left" vertical="center" indent="1"/>
    </xf>
    <xf numFmtId="0" fontId="2" fillId="0" borderId="63" xfId="0" applyFont="1" applyBorder="1" applyAlignment="1">
      <alignment vertical="center"/>
    </xf>
    <xf numFmtId="3" fontId="0" fillId="5" borderId="55" xfId="3" applyNumberFormat="1" applyFont="1" applyFill="1" applyBorder="1" applyAlignment="1" applyProtection="1">
      <alignment horizontal="right" vertical="center" indent="1"/>
      <protection locked="0"/>
    </xf>
    <xf numFmtId="0" fontId="8" fillId="5" borderId="7" xfId="0" applyFont="1" applyFill="1" applyBorder="1" applyAlignment="1" applyProtection="1">
      <alignment horizontal="left" vertical="center" wrapText="1" indent="1"/>
      <protection locked="0"/>
    </xf>
    <xf numFmtId="0" fontId="17" fillId="0" borderId="43" xfId="0" applyFont="1" applyBorder="1" applyAlignment="1">
      <alignment horizontal="center" vertical="center"/>
    </xf>
    <xf numFmtId="0" fontId="17" fillId="0" borderId="14" xfId="0" applyFont="1" applyBorder="1" applyAlignment="1">
      <alignment horizontal="center" vertical="center"/>
    </xf>
    <xf numFmtId="0" fontId="17" fillId="0" borderId="31" xfId="0" applyFont="1" applyBorder="1" applyAlignment="1">
      <alignment horizontal="center" vertical="center"/>
    </xf>
    <xf numFmtId="0" fontId="17" fillId="0" borderId="13" xfId="0" applyFont="1" applyBorder="1" applyAlignment="1">
      <alignment horizontal="center" vertical="center"/>
    </xf>
    <xf numFmtId="0" fontId="17" fillId="0" borderId="27" xfId="0" applyFont="1" applyBorder="1" applyAlignment="1">
      <alignment horizontal="center" vertical="center"/>
    </xf>
    <xf numFmtId="0" fontId="17" fillId="0" borderId="11" xfId="0" applyFont="1" applyBorder="1" applyAlignment="1">
      <alignment horizontal="center" vertical="center"/>
    </xf>
    <xf numFmtId="4" fontId="17" fillId="0" borderId="23" xfId="0" applyNumberFormat="1" applyFont="1" applyBorder="1" applyAlignment="1">
      <alignment horizontal="center" vertical="center"/>
    </xf>
    <xf numFmtId="2" fontId="17" fillId="0" borderId="14" xfId="0" applyNumberFormat="1" applyFont="1" applyBorder="1" applyAlignment="1">
      <alignment horizontal="center" vertical="center"/>
    </xf>
    <xf numFmtId="2" fontId="17" fillId="0" borderId="11" xfId="0" applyNumberFormat="1" applyFont="1" applyBorder="1" applyAlignment="1">
      <alignment horizontal="center" vertical="center"/>
    </xf>
    <xf numFmtId="0" fontId="17" fillId="0" borderId="51" xfId="0" applyFont="1" applyBorder="1" applyAlignment="1">
      <alignment horizontal="center" vertical="center"/>
    </xf>
    <xf numFmtId="0" fontId="17" fillId="0" borderId="50" xfId="0" applyFont="1" applyBorder="1" applyAlignment="1">
      <alignment horizontal="center" vertical="center"/>
    </xf>
    <xf numFmtId="0" fontId="17" fillId="0" borderId="32" xfId="0" applyFont="1" applyBorder="1" applyAlignment="1">
      <alignment horizontal="center" vertical="center"/>
    </xf>
    <xf numFmtId="0" fontId="18" fillId="0" borderId="0" xfId="0" applyFont="1" applyAlignment="1">
      <alignment horizontal="center" vertical="center"/>
    </xf>
    <xf numFmtId="3" fontId="7" fillId="0" borderId="0" xfId="3" applyNumberFormat="1" applyFont="1" applyFill="1" applyBorder="1" applyAlignment="1">
      <alignment horizontal="right" vertical="center" indent="1"/>
    </xf>
    <xf numFmtId="3" fontId="3" fillId="0" borderId="0" xfId="3" applyNumberFormat="1" applyFont="1" applyFill="1" applyBorder="1" applyAlignment="1">
      <alignment horizontal="right" vertical="center" indent="1"/>
    </xf>
    <xf numFmtId="0" fontId="2" fillId="0" borderId="0" xfId="0" applyFont="1" applyAlignment="1">
      <alignment horizontal="center" vertical="center"/>
    </xf>
    <xf numFmtId="0" fontId="0" fillId="0" borderId="0" xfId="0" applyAlignment="1">
      <alignment vertical="top"/>
    </xf>
    <xf numFmtId="0" fontId="0" fillId="0" borderId="0" xfId="0" applyAlignment="1">
      <alignment horizontal="left" vertical="top"/>
    </xf>
    <xf numFmtId="0" fontId="28" fillId="0" borderId="52" xfId="0" applyFont="1" applyBorder="1" applyAlignment="1">
      <alignment horizontal="center" vertical="center"/>
    </xf>
    <xf numFmtId="0" fontId="30" fillId="0" borderId="0" xfId="0" applyFont="1"/>
    <xf numFmtId="0" fontId="8" fillId="5" borderId="67" xfId="0" applyFont="1" applyFill="1" applyBorder="1" applyAlignment="1" applyProtection="1">
      <alignment horizontal="left" vertical="center" wrapText="1" indent="1"/>
      <protection locked="0"/>
    </xf>
    <xf numFmtId="0" fontId="18" fillId="0" borderId="10" xfId="0" applyFont="1" applyBorder="1" applyAlignment="1">
      <alignment horizontal="center" vertical="center" wrapText="1"/>
    </xf>
    <xf numFmtId="3" fontId="11" fillId="5" borderId="55" xfId="3" applyNumberFormat="1" applyFont="1" applyFill="1" applyBorder="1" applyAlignment="1" applyProtection="1">
      <alignment horizontal="right" vertical="center" wrapText="1" indent="1"/>
      <protection locked="0"/>
    </xf>
    <xf numFmtId="0" fontId="31" fillId="5" borderId="0" xfId="4" applyFill="1" applyAlignment="1" applyProtection="1">
      <alignment horizontal="left" vertical="center"/>
      <protection locked="0"/>
    </xf>
    <xf numFmtId="0" fontId="0" fillId="12" borderId="0" xfId="0" applyFill="1"/>
    <xf numFmtId="0" fontId="0" fillId="13" borderId="0" xfId="0" applyFill="1"/>
    <xf numFmtId="0" fontId="0" fillId="3" borderId="0" xfId="0" applyFill="1"/>
    <xf numFmtId="0" fontId="0" fillId="5" borderId="0" xfId="0" applyFill="1"/>
    <xf numFmtId="2" fontId="0" fillId="10" borderId="0" xfId="0" applyNumberFormat="1" applyFill="1"/>
    <xf numFmtId="10" fontId="0" fillId="10" borderId="0" xfId="1" applyNumberFormat="1" applyFont="1" applyFill="1"/>
    <xf numFmtId="3" fontId="5" fillId="5" borderId="53" xfId="3" applyNumberFormat="1" applyFont="1" applyFill="1" applyBorder="1" applyAlignment="1" applyProtection="1">
      <alignment horizontal="right" vertical="center" indent="1"/>
      <protection locked="0"/>
    </xf>
    <xf numFmtId="3" fontId="0" fillId="7" borderId="1" xfId="3" applyNumberFormat="1" applyFont="1" applyFill="1" applyBorder="1" applyAlignment="1" applyProtection="1">
      <alignment horizontal="right" vertical="center" indent="1"/>
    </xf>
    <xf numFmtId="3" fontId="3" fillId="7" borderId="13" xfId="3" applyNumberFormat="1" applyFont="1" applyFill="1" applyBorder="1" applyAlignment="1" applyProtection="1">
      <alignment horizontal="right" vertical="center" indent="1"/>
    </xf>
    <xf numFmtId="3" fontId="3" fillId="7" borderId="24" xfId="3" applyNumberFormat="1" applyFont="1" applyFill="1" applyBorder="1" applyAlignment="1" applyProtection="1">
      <alignment horizontal="right" vertical="center" indent="1"/>
    </xf>
    <xf numFmtId="3" fontId="0" fillId="5" borderId="1" xfId="0" applyNumberFormat="1" applyFill="1" applyBorder="1" applyAlignment="1" applyProtection="1">
      <alignment horizontal="right" vertical="center" indent="1"/>
      <protection locked="0"/>
    </xf>
    <xf numFmtId="3" fontId="0" fillId="8" borderId="6" xfId="3" applyNumberFormat="1" applyFont="1" applyFill="1" applyBorder="1" applyAlignment="1" applyProtection="1">
      <alignment horizontal="right" vertical="center" indent="1"/>
    </xf>
    <xf numFmtId="3" fontId="0" fillId="8" borderId="1" xfId="3" applyNumberFormat="1" applyFont="1" applyFill="1" applyBorder="1" applyAlignment="1" applyProtection="1">
      <alignment horizontal="right" vertical="center" indent="1"/>
    </xf>
    <xf numFmtId="3" fontId="7" fillId="8" borderId="13" xfId="3" applyNumberFormat="1" applyFont="1" applyFill="1" applyBorder="1" applyAlignment="1" applyProtection="1">
      <alignment horizontal="right" vertical="center" indent="1"/>
    </xf>
    <xf numFmtId="3" fontId="0" fillId="8" borderId="55" xfId="3" applyNumberFormat="1" applyFont="1" applyFill="1" applyBorder="1" applyAlignment="1" applyProtection="1">
      <alignment horizontal="right" vertical="center" indent="1"/>
    </xf>
    <xf numFmtId="3" fontId="0" fillId="11" borderId="53" xfId="3" applyNumberFormat="1" applyFont="1" applyFill="1" applyBorder="1" applyAlignment="1" applyProtection="1">
      <alignment horizontal="right" vertical="center" indent="1"/>
    </xf>
    <xf numFmtId="3" fontId="0" fillId="8" borderId="53" xfId="3" applyNumberFormat="1" applyFont="1" applyFill="1" applyBorder="1" applyAlignment="1" applyProtection="1">
      <alignment horizontal="right" vertical="center" indent="1"/>
    </xf>
    <xf numFmtId="3" fontId="7" fillId="8" borderId="38" xfId="3" applyNumberFormat="1" applyFont="1" applyFill="1" applyBorder="1" applyAlignment="1" applyProtection="1">
      <alignment horizontal="right" vertical="center" indent="1"/>
    </xf>
    <xf numFmtId="0" fontId="11" fillId="8" borderId="6" xfId="0" applyFont="1" applyFill="1" applyBorder="1" applyAlignment="1">
      <alignment vertical="center" wrapText="1"/>
    </xf>
    <xf numFmtId="0" fontId="11" fillId="0" borderId="1" xfId="0" applyFont="1" applyBorder="1" applyAlignment="1">
      <alignment horizontal="left" vertical="center" wrapText="1" indent="1"/>
    </xf>
    <xf numFmtId="0" fontId="11" fillId="8" borderId="1" xfId="0" applyFont="1" applyFill="1" applyBorder="1" applyAlignment="1">
      <alignment vertical="center" wrapText="1"/>
    </xf>
    <xf numFmtId="0" fontId="11" fillId="8" borderId="44" xfId="0" applyFont="1" applyFill="1" applyBorder="1" applyAlignment="1">
      <alignment vertical="center" wrapText="1"/>
    </xf>
    <xf numFmtId="0" fontId="0" fillId="8" borderId="6" xfId="0" applyFill="1" applyBorder="1" applyAlignment="1">
      <alignment horizontal="left" vertical="center" wrapText="1" indent="1"/>
    </xf>
    <xf numFmtId="0" fontId="0" fillId="8" borderId="1" xfId="0" applyFill="1" applyBorder="1" applyAlignment="1">
      <alignment horizontal="left" vertical="center" wrapText="1" indent="1"/>
    </xf>
    <xf numFmtId="0" fontId="0" fillId="8" borderId="44" xfId="0" applyFill="1" applyBorder="1" applyAlignment="1">
      <alignment horizontal="left" vertical="center" wrapText="1" indent="1"/>
    </xf>
    <xf numFmtId="0" fontId="0" fillId="8" borderId="59" xfId="0" applyFill="1" applyBorder="1" applyAlignment="1">
      <alignment horizontal="left" vertical="center" wrapText="1" indent="1"/>
    </xf>
    <xf numFmtId="0" fontId="0" fillId="8" borderId="57" xfId="0" applyFill="1" applyBorder="1" applyAlignment="1">
      <alignment horizontal="left" vertical="center" wrapText="1" indent="1"/>
    </xf>
    <xf numFmtId="0" fontId="0" fillId="8" borderId="58" xfId="0" applyFill="1" applyBorder="1" applyAlignment="1">
      <alignment horizontal="left" vertical="center" wrapText="1" indent="1"/>
    </xf>
    <xf numFmtId="3" fontId="0" fillId="8" borderId="1" xfId="0" applyNumberFormat="1" applyFill="1" applyBorder="1" applyAlignment="1">
      <alignment horizontal="right" vertical="center" indent="1"/>
    </xf>
    <xf numFmtId="3" fontId="7" fillId="8" borderId="13" xfId="0" applyNumberFormat="1" applyFont="1" applyFill="1" applyBorder="1" applyAlignment="1">
      <alignment horizontal="right" vertical="center" indent="1"/>
    </xf>
    <xf numFmtId="3" fontId="0" fillId="11" borderId="62" xfId="0" applyNumberFormat="1" applyFill="1" applyBorder="1" applyAlignment="1">
      <alignment horizontal="right" vertical="center" indent="1"/>
    </xf>
    <xf numFmtId="3" fontId="18" fillId="11" borderId="62" xfId="0" applyNumberFormat="1" applyFont="1" applyFill="1" applyBorder="1" applyAlignment="1">
      <alignment horizontal="right" vertical="center" wrapText="1" indent="1"/>
    </xf>
    <xf numFmtId="3" fontId="18" fillId="11" borderId="53" xfId="0" applyNumberFormat="1" applyFont="1" applyFill="1" applyBorder="1" applyAlignment="1">
      <alignment horizontal="right" vertical="center" wrapText="1" indent="1"/>
    </xf>
    <xf numFmtId="3" fontId="0" fillId="8" borderId="6" xfId="0" applyNumberFormat="1" applyFill="1" applyBorder="1" applyAlignment="1">
      <alignment horizontal="right" vertical="center" indent="1"/>
    </xf>
    <xf numFmtId="3" fontId="0" fillId="8" borderId="14" xfId="0" applyNumberFormat="1" applyFill="1" applyBorder="1" applyAlignment="1">
      <alignment horizontal="right" vertical="center" indent="1"/>
    </xf>
    <xf numFmtId="3" fontId="0" fillId="8" borderId="44" xfId="0" applyNumberFormat="1" applyFill="1" applyBorder="1" applyAlignment="1">
      <alignment horizontal="right" vertical="center" indent="1"/>
    </xf>
    <xf numFmtId="3" fontId="0" fillId="7" borderId="1" xfId="0" applyNumberFormat="1" applyFill="1" applyBorder="1" applyAlignment="1">
      <alignment horizontal="right" vertical="center" indent="1"/>
    </xf>
    <xf numFmtId="3" fontId="3" fillId="7" borderId="13" xfId="0" applyNumberFormat="1" applyFont="1" applyFill="1" applyBorder="1" applyAlignment="1">
      <alignment horizontal="right" vertical="center" indent="1"/>
    </xf>
    <xf numFmtId="3" fontId="0" fillId="11" borderId="6" xfId="0" applyNumberFormat="1" applyFill="1" applyBorder="1" applyAlignment="1">
      <alignment horizontal="right" vertical="center" indent="1"/>
    </xf>
    <xf numFmtId="3" fontId="0" fillId="11" borderId="1" xfId="0" applyNumberFormat="1" applyFill="1" applyBorder="1" applyAlignment="1">
      <alignment horizontal="right" vertical="center" indent="1"/>
    </xf>
    <xf numFmtId="4" fontId="0" fillId="11" borderId="0" xfId="0" applyNumberFormat="1" applyFill="1" applyAlignment="1">
      <alignment horizontal="left" vertical="center" indent="1"/>
    </xf>
    <xf numFmtId="3" fontId="3" fillId="7" borderId="11" xfId="0" applyNumberFormat="1" applyFont="1" applyFill="1" applyBorder="1" applyAlignment="1">
      <alignment horizontal="right" vertical="center" indent="1"/>
    </xf>
    <xf numFmtId="3" fontId="11" fillId="11" borderId="6" xfId="0" applyNumberFormat="1" applyFont="1" applyFill="1" applyBorder="1" applyAlignment="1">
      <alignment horizontal="right" vertical="center" indent="1"/>
    </xf>
    <xf numFmtId="3" fontId="11" fillId="11" borderId="1" xfId="0" applyNumberFormat="1" applyFont="1" applyFill="1" applyBorder="1" applyAlignment="1">
      <alignment horizontal="right" vertical="center" indent="1"/>
    </xf>
    <xf numFmtId="3" fontId="11" fillId="11" borderId="20" xfId="3" applyNumberFormat="1" applyFont="1" applyFill="1" applyBorder="1" applyAlignment="1" applyProtection="1">
      <alignment horizontal="right" vertical="center" wrapText="1" indent="1"/>
    </xf>
    <xf numFmtId="3" fontId="9" fillId="7" borderId="11" xfId="0" applyNumberFormat="1" applyFont="1" applyFill="1" applyBorder="1" applyAlignment="1">
      <alignment horizontal="right" vertical="center" indent="1"/>
    </xf>
    <xf numFmtId="3" fontId="11" fillId="11" borderId="14" xfId="0" applyNumberFormat="1" applyFont="1" applyFill="1" applyBorder="1" applyAlignment="1">
      <alignment horizontal="right" vertical="center" indent="1"/>
    </xf>
    <xf numFmtId="3" fontId="11" fillId="7" borderId="1" xfId="0" applyNumberFormat="1" applyFont="1" applyFill="1" applyBorder="1" applyAlignment="1">
      <alignment horizontal="right" vertical="center" indent="1"/>
    </xf>
    <xf numFmtId="3" fontId="9" fillId="7" borderId="24" xfId="0" applyNumberFormat="1" applyFont="1" applyFill="1" applyBorder="1" applyAlignment="1">
      <alignment horizontal="right" vertical="center" indent="1"/>
    </xf>
    <xf numFmtId="0" fontId="0" fillId="8" borderId="6" xfId="0" applyFill="1" applyBorder="1" applyAlignment="1">
      <alignment horizontal="left" vertical="center" indent="1"/>
    </xf>
    <xf numFmtId="0" fontId="0" fillId="8" borderId="13" xfId="0" applyFill="1" applyBorder="1" applyAlignment="1">
      <alignment horizontal="left" vertical="center" wrapText="1" indent="1"/>
    </xf>
    <xf numFmtId="4" fontId="0" fillId="11" borderId="6" xfId="0" applyNumberFormat="1" applyFill="1" applyBorder="1" applyAlignment="1">
      <alignment vertical="center" wrapText="1"/>
    </xf>
    <xf numFmtId="4" fontId="0" fillId="11" borderId="1" xfId="0" applyNumberFormat="1" applyFill="1" applyBorder="1" applyAlignment="1">
      <alignment vertical="center" wrapText="1"/>
    </xf>
    <xf numFmtId="4" fontId="0" fillId="11" borderId="1" xfId="0" applyNumberFormat="1" applyFill="1" applyBorder="1" applyAlignment="1">
      <alignment horizontal="left" vertical="center" wrapText="1" indent="1"/>
    </xf>
    <xf numFmtId="4" fontId="0" fillId="0" borderId="1" xfId="0" applyNumberFormat="1" applyBorder="1" applyAlignment="1">
      <alignment horizontal="left" vertical="center" wrapText="1" indent="1"/>
    </xf>
    <xf numFmtId="4" fontId="0" fillId="11" borderId="11" xfId="0" applyNumberFormat="1" applyFill="1" applyBorder="1" applyAlignment="1">
      <alignment vertical="center" wrapText="1"/>
    </xf>
    <xf numFmtId="0" fontId="11" fillId="11" borderId="6" xfId="0" applyFont="1" applyFill="1" applyBorder="1" applyAlignment="1">
      <alignment vertical="center" wrapText="1"/>
    </xf>
    <xf numFmtId="0" fontId="11" fillId="11" borderId="1" xfId="0" applyFont="1" applyFill="1" applyBorder="1" applyAlignment="1">
      <alignment vertical="center" wrapText="1"/>
    </xf>
    <xf numFmtId="0" fontId="11" fillId="0" borderId="11" xfId="0" applyFont="1" applyBorder="1" applyAlignment="1">
      <alignment horizontal="left" vertical="center" wrapText="1" indent="1"/>
    </xf>
    <xf numFmtId="0" fontId="11" fillId="11" borderId="14" xfId="0" applyFont="1" applyFill="1" applyBorder="1" applyAlignment="1">
      <alignment vertical="center" wrapText="1"/>
    </xf>
    <xf numFmtId="0" fontId="8" fillId="8" borderId="12" xfId="0" applyFont="1" applyFill="1" applyBorder="1" applyAlignment="1">
      <alignment horizontal="left" vertical="center" wrapText="1" indent="1"/>
    </xf>
    <xf numFmtId="0" fontId="8" fillId="8" borderId="9" xfId="0" applyFont="1" applyFill="1" applyBorder="1" applyAlignment="1">
      <alignment horizontal="left" vertical="center" wrapText="1" indent="1"/>
    </xf>
    <xf numFmtId="0" fontId="0" fillId="8" borderId="68" xfId="0" applyFill="1" applyBorder="1" applyAlignment="1">
      <alignment horizontal="left" vertical="center" wrapText="1" indent="1"/>
    </xf>
    <xf numFmtId="0" fontId="0" fillId="8" borderId="30" xfId="0" applyFill="1" applyBorder="1" applyAlignment="1">
      <alignment horizontal="left" vertical="center" wrapText="1" indent="1"/>
    </xf>
    <xf numFmtId="2" fontId="0" fillId="12" borderId="0" xfId="0" applyNumberFormat="1" applyFill="1"/>
    <xf numFmtId="3" fontId="25" fillId="11" borderId="38" xfId="0" applyNumberFormat="1" applyFont="1" applyFill="1" applyBorder="1" applyAlignment="1">
      <alignment horizontal="right" vertical="center" indent="1"/>
    </xf>
    <xf numFmtId="0" fontId="20" fillId="0" borderId="0" xfId="0" applyFont="1" applyAlignment="1">
      <alignment horizontal="center" vertical="center"/>
    </xf>
    <xf numFmtId="0" fontId="19" fillId="0" borderId="0" xfId="0" applyFont="1" applyAlignment="1">
      <alignment horizontal="center" vertical="center"/>
    </xf>
    <xf numFmtId="0" fontId="0" fillId="0" borderId="1" xfId="0" applyBorder="1" applyAlignment="1">
      <alignment horizontal="left" vertical="center" wrapText="1"/>
    </xf>
    <xf numFmtId="0" fontId="1" fillId="2" borderId="1" xfId="0" applyFont="1" applyFill="1" applyBorder="1" applyAlignment="1">
      <alignment horizontal="center" vertical="center"/>
    </xf>
    <xf numFmtId="0" fontId="3" fillId="4" borderId="1" xfId="0" applyFont="1" applyFill="1" applyBorder="1" applyAlignment="1">
      <alignment horizontal="center" vertical="center"/>
    </xf>
    <xf numFmtId="0" fontId="11" fillId="0" borderId="1" xfId="0" applyFont="1" applyBorder="1" applyAlignment="1">
      <alignment horizontal="left" vertical="center" wrapText="1"/>
    </xf>
    <xf numFmtId="0" fontId="0" fillId="0" borderId="53" xfId="0" applyBorder="1" applyAlignment="1">
      <alignment horizontal="left" vertical="center" wrapText="1"/>
    </xf>
    <xf numFmtId="0" fontId="0" fillId="0" borderId="18" xfId="0" applyBorder="1" applyAlignment="1">
      <alignment horizontal="left" vertical="center" wrapText="1"/>
    </xf>
    <xf numFmtId="0" fontId="0" fillId="0" borderId="25" xfId="0" applyBorder="1" applyAlignment="1">
      <alignment horizontal="left" vertical="center" wrapText="1"/>
    </xf>
    <xf numFmtId="0" fontId="7" fillId="0" borderId="27" xfId="0" applyFont="1" applyBorder="1" applyAlignment="1">
      <alignment horizontal="right" vertical="center"/>
    </xf>
    <xf numFmtId="0" fontId="7" fillId="0" borderId="28" xfId="0" applyFont="1" applyBorder="1" applyAlignment="1">
      <alignment horizontal="right" vertical="center"/>
    </xf>
    <xf numFmtId="0" fontId="7" fillId="0" borderId="29" xfId="0" applyFont="1" applyBorder="1" applyAlignment="1">
      <alignment horizontal="right" vertical="center"/>
    </xf>
    <xf numFmtId="2" fontId="11" fillId="0" borderId="1" xfId="0" applyNumberFormat="1" applyFont="1" applyBorder="1" applyAlignment="1">
      <alignment horizontal="center" vertical="center"/>
    </xf>
    <xf numFmtId="0" fontId="1" fillId="9" borderId="5" xfId="0" applyFont="1" applyFill="1" applyBorder="1" applyAlignment="1">
      <alignment horizontal="center" vertical="center"/>
    </xf>
    <xf numFmtId="0" fontId="1" fillId="9" borderId="6"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7" xfId="0" applyFont="1" applyFill="1" applyBorder="1" applyAlignment="1">
      <alignment horizontal="center" vertical="center"/>
    </xf>
    <xf numFmtId="0" fontId="22" fillId="4" borderId="1" xfId="0" applyFont="1" applyFill="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center" vertical="center"/>
    </xf>
    <xf numFmtId="0" fontId="11" fillId="0" borderId="18" xfId="0" applyFont="1" applyBorder="1" applyAlignment="1">
      <alignment horizontal="left" vertical="center"/>
    </xf>
    <xf numFmtId="0" fontId="11" fillId="0" borderId="25" xfId="0" applyFont="1" applyBorder="1" applyAlignment="1">
      <alignment horizontal="left" vertical="center"/>
    </xf>
    <xf numFmtId="0" fontId="11" fillId="0" borderId="18" xfId="0" applyFont="1" applyBorder="1" applyAlignment="1">
      <alignment horizontal="left" vertical="center" wrapText="1"/>
    </xf>
    <xf numFmtId="0" fontId="11" fillId="0" borderId="25" xfId="0" applyFont="1" applyBorder="1" applyAlignment="1">
      <alignment horizontal="left" vertical="center" wrapText="1"/>
    </xf>
    <xf numFmtId="0" fontId="18" fillId="0" borderId="18" xfId="0" applyFont="1" applyBorder="1" applyAlignment="1">
      <alignment horizontal="left" vertical="center" indent="1"/>
    </xf>
    <xf numFmtId="0" fontId="18" fillId="0" borderId="25" xfId="0" applyFont="1" applyBorder="1" applyAlignment="1">
      <alignment horizontal="left" vertical="center" indent="1"/>
    </xf>
    <xf numFmtId="0" fontId="3" fillId="0" borderId="0" xfId="0" applyFont="1" applyAlignment="1">
      <alignment horizontal="left" vertical="center"/>
    </xf>
    <xf numFmtId="0" fontId="1" fillId="9" borderId="34" xfId="0" applyFont="1" applyFill="1" applyBorder="1" applyAlignment="1">
      <alignment horizontal="center" vertical="center"/>
    </xf>
    <xf numFmtId="0" fontId="0" fillId="0" borderId="55" xfId="0" applyBorder="1" applyAlignment="1">
      <alignment horizontal="left" vertical="center" indent="1"/>
    </xf>
    <xf numFmtId="0" fontId="0" fillId="0" borderId="45" xfId="0" applyBorder="1" applyAlignment="1">
      <alignment horizontal="left" vertical="center" indent="1"/>
    </xf>
    <xf numFmtId="0" fontId="0" fillId="0" borderId="18" xfId="0" applyBorder="1" applyAlignment="1">
      <alignment horizontal="left" vertical="center"/>
    </xf>
    <xf numFmtId="0" fontId="0" fillId="0" borderId="25" xfId="0" applyBorder="1" applyAlignment="1">
      <alignment horizontal="left" vertical="center"/>
    </xf>
    <xf numFmtId="4" fontId="6" fillId="4" borderId="33" xfId="0" applyNumberFormat="1" applyFont="1" applyFill="1" applyBorder="1" applyAlignment="1">
      <alignment horizontal="center" vertical="center"/>
    </xf>
    <xf numFmtId="4" fontId="6" fillId="4" borderId="35" xfId="0" applyNumberFormat="1" applyFont="1" applyFill="1" applyBorder="1" applyAlignment="1">
      <alignment horizontal="center" vertical="center"/>
    </xf>
    <xf numFmtId="0" fontId="18" fillId="0" borderId="63" xfId="0" applyFont="1" applyBorder="1" applyAlignment="1">
      <alignment horizontal="center" vertical="center"/>
    </xf>
    <xf numFmtId="0" fontId="18" fillId="0" borderId="54" xfId="0" applyFont="1" applyBorder="1" applyAlignment="1">
      <alignment horizontal="center" vertical="center"/>
    </xf>
    <xf numFmtId="0" fontId="18" fillId="0" borderId="26" xfId="0" applyFont="1" applyBorder="1" applyAlignment="1">
      <alignment horizontal="center" vertical="center"/>
    </xf>
    <xf numFmtId="4" fontId="3" fillId="3" borderId="30" xfId="0" applyNumberFormat="1" applyFont="1" applyFill="1" applyBorder="1" applyAlignment="1">
      <alignment horizontal="center" vertical="center"/>
    </xf>
    <xf numFmtId="4" fontId="3" fillId="3" borderId="17" xfId="0" applyNumberFormat="1" applyFont="1" applyFill="1" applyBorder="1" applyAlignment="1">
      <alignment horizontal="center" vertical="center"/>
    </xf>
    <xf numFmtId="10" fontId="3" fillId="3" borderId="4" xfId="0" applyNumberFormat="1" applyFont="1" applyFill="1" applyBorder="1" applyAlignment="1">
      <alignment horizontal="center" vertical="center"/>
    </xf>
    <xf numFmtId="10" fontId="3" fillId="3" borderId="42" xfId="0" applyNumberFormat="1" applyFont="1" applyFill="1" applyBorder="1" applyAlignment="1">
      <alignment horizontal="center" vertical="center"/>
    </xf>
    <xf numFmtId="10" fontId="3" fillId="3" borderId="41" xfId="0" applyNumberFormat="1" applyFont="1" applyFill="1" applyBorder="1" applyAlignment="1">
      <alignment horizontal="center" vertical="center"/>
    </xf>
    <xf numFmtId="0" fontId="0" fillId="0" borderId="44" xfId="0" applyBorder="1" applyAlignment="1">
      <alignment horizontal="left" vertical="center" wrapText="1" indent="1"/>
    </xf>
    <xf numFmtId="0" fontId="0" fillId="0" borderId="14" xfId="0" applyBorder="1" applyAlignment="1">
      <alignment horizontal="left" vertical="center" wrapText="1" indent="1"/>
    </xf>
    <xf numFmtId="0" fontId="0" fillId="0" borderId="0" xfId="0" applyAlignment="1">
      <alignment horizontal="center" vertical="center"/>
    </xf>
    <xf numFmtId="0" fontId="17" fillId="0" borderId="40"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7" xfId="0" applyFont="1" applyBorder="1" applyAlignment="1">
      <alignment horizontal="center" vertical="center" wrapText="1"/>
    </xf>
    <xf numFmtId="0" fontId="6" fillId="4" borderId="33" xfId="0" applyFont="1" applyFill="1" applyBorder="1" applyAlignment="1">
      <alignment horizontal="center" vertical="center"/>
    </xf>
    <xf numFmtId="0" fontId="6" fillId="4" borderId="35" xfId="0" applyFont="1" applyFill="1" applyBorder="1" applyAlignment="1">
      <alignment horizontal="center" vertical="center"/>
    </xf>
    <xf numFmtId="0" fontId="27" fillId="0" borderId="0" xfId="0" applyFont="1" applyAlignment="1">
      <alignment horizontal="left" vertical="center" wrapText="1"/>
    </xf>
    <xf numFmtId="0" fontId="27" fillId="0" borderId="57" xfId="0" applyFont="1" applyBorder="1" applyAlignment="1">
      <alignment horizontal="left" vertical="center" wrapText="1"/>
    </xf>
    <xf numFmtId="0" fontId="27" fillId="0" borderId="0" xfId="0" applyFont="1" applyAlignment="1">
      <alignment horizontal="left" vertical="center"/>
    </xf>
    <xf numFmtId="0" fontId="27" fillId="0" borderId="57" xfId="0" applyFont="1" applyBorder="1" applyAlignment="1">
      <alignment horizontal="left" vertical="center"/>
    </xf>
    <xf numFmtId="0" fontId="0" fillId="0" borderId="53" xfId="0" applyBorder="1" applyAlignment="1">
      <alignment horizontal="left" vertical="center" wrapText="1" indent="1"/>
    </xf>
    <xf numFmtId="0" fontId="0" fillId="0" borderId="18" xfId="0" applyBorder="1" applyAlignment="1">
      <alignment horizontal="left" vertical="center" wrapText="1" indent="1"/>
    </xf>
    <xf numFmtId="0" fontId="0" fillId="0" borderId="25" xfId="0" applyBorder="1" applyAlignment="1">
      <alignment horizontal="left" vertical="center" wrapText="1" indent="1"/>
    </xf>
    <xf numFmtId="0" fontId="18" fillId="0" borderId="2"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23" xfId="0" applyFont="1" applyBorder="1" applyAlignment="1">
      <alignment horizontal="center" vertical="center" wrapText="1"/>
    </xf>
    <xf numFmtId="0" fontId="9" fillId="0" borderId="53" xfId="0" applyFont="1" applyBorder="1" applyAlignment="1">
      <alignment horizontal="left" vertical="center" indent="1"/>
    </xf>
    <xf numFmtId="0" fontId="9" fillId="0" borderId="18" xfId="0" applyFont="1" applyBorder="1" applyAlignment="1">
      <alignment horizontal="left" vertical="center" indent="1"/>
    </xf>
    <xf numFmtId="0" fontId="9" fillId="0" borderId="25" xfId="0" applyFont="1" applyBorder="1" applyAlignment="1">
      <alignment horizontal="left" vertical="center" indent="1"/>
    </xf>
    <xf numFmtId="0" fontId="18" fillId="0" borderId="26" xfId="0" applyFont="1" applyBorder="1" applyAlignment="1">
      <alignment horizontal="center" vertical="center" wrapText="1"/>
    </xf>
    <xf numFmtId="0" fontId="0" fillId="0" borderId="20" xfId="0" applyBorder="1" applyAlignment="1">
      <alignment horizontal="left" vertical="center" wrapText="1" indent="1"/>
    </xf>
    <xf numFmtId="0" fontId="0" fillId="0" borderId="60" xfId="0" applyBorder="1" applyAlignment="1">
      <alignment horizontal="left" vertical="center" wrapText="1" indent="1"/>
    </xf>
    <xf numFmtId="0" fontId="0" fillId="0" borderId="50" xfId="0" applyBorder="1" applyAlignment="1">
      <alignment horizontal="left" vertical="center" wrapText="1" indent="1"/>
    </xf>
    <xf numFmtId="0" fontId="11" fillId="0" borderId="55" xfId="0" applyFont="1" applyBorder="1" applyAlignment="1">
      <alignment horizontal="left" vertical="center" wrapText="1" indent="1"/>
    </xf>
    <xf numFmtId="0" fontId="11" fillId="0" borderId="45" xfId="0" applyFont="1" applyBorder="1" applyAlignment="1">
      <alignment horizontal="left" vertical="center" wrapText="1" indent="1"/>
    </xf>
    <xf numFmtId="0" fontId="11" fillId="0" borderId="39" xfId="0" applyFont="1" applyBorder="1" applyAlignment="1">
      <alignment horizontal="left" vertical="center" wrapText="1" indent="1"/>
    </xf>
    <xf numFmtId="0" fontId="11" fillId="0" borderId="53"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25" xfId="0" applyFont="1" applyBorder="1" applyAlignment="1">
      <alignment horizontal="left" vertical="center" wrapText="1" indent="1"/>
    </xf>
    <xf numFmtId="0" fontId="18" fillId="0" borderId="63" xfId="0" applyFont="1" applyBorder="1" applyAlignment="1">
      <alignment horizontal="center" vertical="center" wrapText="1"/>
    </xf>
    <xf numFmtId="0" fontId="3" fillId="0" borderId="62" xfId="0" applyFont="1" applyBorder="1" applyAlignment="1">
      <alignment horizontal="left" vertical="center" indent="1"/>
    </xf>
    <xf numFmtId="0" fontId="3" fillId="0" borderId="28" xfId="0" applyFont="1" applyBorder="1" applyAlignment="1">
      <alignment horizontal="left" vertical="center" indent="1"/>
    </xf>
    <xf numFmtId="0" fontId="3" fillId="0" borderId="29" xfId="0" applyFont="1" applyBorder="1" applyAlignment="1">
      <alignment horizontal="left" vertical="center" indent="1"/>
    </xf>
    <xf numFmtId="0" fontId="0" fillId="0" borderId="0" xfId="0" applyAlignment="1">
      <alignment horizontal="left" vertical="center" indent="1"/>
    </xf>
    <xf numFmtId="0" fontId="1" fillId="9" borderId="49" xfId="0" applyFont="1" applyFill="1" applyBorder="1" applyAlignment="1">
      <alignment horizontal="center" vertical="center"/>
    </xf>
    <xf numFmtId="0" fontId="18" fillId="0" borderId="2" xfId="0" applyFont="1" applyBorder="1" applyAlignment="1">
      <alignment horizontal="center" vertical="center"/>
    </xf>
    <xf numFmtId="0" fontId="11" fillId="0" borderId="65" xfId="0" applyFont="1" applyBorder="1" applyAlignment="1">
      <alignment horizontal="left" vertical="center"/>
    </xf>
    <xf numFmtId="0" fontId="11" fillId="0" borderId="66" xfId="0" applyFont="1" applyBorder="1" applyAlignment="1">
      <alignment horizontal="left" vertical="center"/>
    </xf>
    <xf numFmtId="0" fontId="0" fillId="0" borderId="1" xfId="0" applyBorder="1" applyAlignment="1">
      <alignment horizontal="left" vertical="center" indent="1"/>
    </xf>
    <xf numFmtId="0" fontId="0" fillId="0" borderId="39" xfId="0" applyBorder="1" applyAlignment="1">
      <alignment horizontal="left" vertical="center" indent="1"/>
    </xf>
    <xf numFmtId="4" fontId="11" fillId="0" borderId="44" xfId="0" applyNumberFormat="1" applyFont="1" applyBorder="1" applyAlignment="1">
      <alignment horizontal="left" vertical="center" wrapText="1" indent="1"/>
    </xf>
    <xf numFmtId="4" fontId="11" fillId="0" borderId="14" xfId="0" applyNumberFormat="1" applyFont="1" applyBorder="1" applyAlignment="1">
      <alignment horizontal="left" vertical="center" wrapText="1" indent="1"/>
    </xf>
    <xf numFmtId="4" fontId="3" fillId="3" borderId="57" xfId="0" applyNumberFormat="1" applyFont="1" applyFill="1" applyBorder="1" applyAlignment="1">
      <alignment horizontal="center" vertical="center"/>
    </xf>
    <xf numFmtId="0" fontId="17" fillId="0" borderId="15" xfId="0" applyFont="1" applyBorder="1" applyAlignment="1">
      <alignment horizontal="center" vertical="center"/>
    </xf>
    <xf numFmtId="0" fontId="17" fillId="0" borderId="17" xfId="0" applyFont="1" applyBorder="1" applyAlignment="1">
      <alignment horizontal="center" vertical="center"/>
    </xf>
    <xf numFmtId="0" fontId="3" fillId="0" borderId="64" xfId="0" applyFont="1" applyBorder="1" applyAlignment="1">
      <alignment horizontal="left" vertical="center" wrapText="1" indent="1"/>
    </xf>
    <xf numFmtId="0" fontId="3" fillId="0" borderId="65" xfId="0" applyFont="1" applyBorder="1" applyAlignment="1">
      <alignment horizontal="left" vertical="center" wrapText="1" indent="1"/>
    </xf>
    <xf numFmtId="0" fontId="3" fillId="0" borderId="66" xfId="0" applyFont="1" applyBorder="1" applyAlignment="1">
      <alignment horizontal="left" vertical="center" wrapText="1" indent="1"/>
    </xf>
    <xf numFmtId="0" fontId="0" fillId="0" borderId="53" xfId="0" applyBorder="1" applyAlignment="1">
      <alignment horizontal="left" vertical="center" indent="1"/>
    </xf>
    <xf numFmtId="0" fontId="0" fillId="0" borderId="18" xfId="0" applyBorder="1" applyAlignment="1">
      <alignment horizontal="left" vertical="center" indent="1"/>
    </xf>
    <xf numFmtId="0" fontId="0" fillId="0" borderId="25" xfId="0" applyBorder="1" applyAlignment="1">
      <alignment horizontal="left" vertical="center" indent="1"/>
    </xf>
    <xf numFmtId="0" fontId="9" fillId="0" borderId="62" xfId="0" applyFont="1" applyBorder="1" applyAlignment="1">
      <alignment horizontal="left" vertical="center" wrapText="1" indent="1"/>
    </xf>
    <xf numFmtId="0" fontId="9" fillId="0" borderId="28" xfId="0" applyFont="1" applyBorder="1" applyAlignment="1">
      <alignment horizontal="left" vertical="center" wrapText="1" indent="1"/>
    </xf>
    <xf numFmtId="0" fontId="9" fillId="0" borderId="29" xfId="0" applyFont="1" applyBorder="1" applyAlignment="1">
      <alignment horizontal="left" vertical="center" wrapText="1" indent="1"/>
    </xf>
    <xf numFmtId="0" fontId="0" fillId="0" borderId="55" xfId="0" applyBorder="1" applyAlignment="1">
      <alignment horizontal="left" vertical="center" wrapText="1" indent="1"/>
    </xf>
    <xf numFmtId="0" fontId="0" fillId="0" borderId="45" xfId="0" applyBorder="1" applyAlignment="1">
      <alignment horizontal="left" vertical="center" wrapText="1" indent="1"/>
    </xf>
    <xf numFmtId="0" fontId="0" fillId="0" borderId="39" xfId="0" applyBorder="1" applyAlignment="1">
      <alignment horizontal="left" vertical="center" wrapText="1" indent="1"/>
    </xf>
    <xf numFmtId="2" fontId="3" fillId="3" borderId="57" xfId="1" applyNumberFormat="1" applyFont="1" applyFill="1" applyBorder="1" applyAlignment="1">
      <alignment horizontal="center" vertical="center"/>
    </xf>
    <xf numFmtId="2" fontId="3" fillId="3" borderId="17" xfId="1" applyNumberFormat="1" applyFont="1" applyFill="1" applyBorder="1" applyAlignment="1">
      <alignment horizontal="center" vertical="center"/>
    </xf>
    <xf numFmtId="0" fontId="30" fillId="0" borderId="0" xfId="0" applyFont="1" applyAlignment="1">
      <alignment horizontal="left" vertical="top" wrapText="1"/>
    </xf>
    <xf numFmtId="4" fontId="11" fillId="0" borderId="3" xfId="0" applyNumberFormat="1" applyFont="1" applyBorder="1" applyAlignment="1">
      <alignment horizontal="left" vertical="center" wrapText="1" indent="1"/>
    </xf>
    <xf numFmtId="4" fontId="11" fillId="0" borderId="13" xfId="0" applyNumberFormat="1" applyFont="1" applyBorder="1" applyAlignment="1">
      <alignment horizontal="left" vertical="center" wrapText="1" indent="1"/>
    </xf>
    <xf numFmtId="10" fontId="0" fillId="0" borderId="36" xfId="0" applyNumberFormat="1" applyBorder="1" applyAlignment="1">
      <alignment horizontal="left" vertical="center" indent="8"/>
    </xf>
    <xf numFmtId="10" fontId="0" fillId="0" borderId="37" xfId="0" applyNumberFormat="1" applyBorder="1" applyAlignment="1">
      <alignment horizontal="left" vertical="center" indent="8"/>
    </xf>
    <xf numFmtId="0" fontId="0" fillId="0" borderId="4" xfId="0" applyBorder="1" applyAlignment="1">
      <alignment horizontal="left" vertical="center" indent="1"/>
    </xf>
    <xf numFmtId="0" fontId="0" fillId="0" borderId="42" xfId="0" applyBorder="1" applyAlignment="1">
      <alignment horizontal="left" vertical="center" indent="1"/>
    </xf>
    <xf numFmtId="0" fontId="0" fillId="0" borderId="42" xfId="0" applyBorder="1" applyAlignment="1">
      <alignment horizontal="left" vertical="center" indent="2"/>
    </xf>
    <xf numFmtId="0" fontId="0" fillId="0" borderId="41" xfId="0" applyBorder="1" applyAlignment="1">
      <alignment horizontal="left" vertical="center" indent="2"/>
    </xf>
    <xf numFmtId="0" fontId="11" fillId="0" borderId="1" xfId="0" applyFont="1" applyBorder="1"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10" fontId="0" fillId="0" borderId="38" xfId="0" applyNumberFormat="1" applyBorder="1" applyAlignment="1">
      <alignment horizontal="left" vertical="center" indent="7"/>
    </xf>
    <xf numFmtId="0" fontId="0" fillId="0" borderId="32" xfId="0" applyBorder="1" applyAlignment="1">
      <alignment horizontal="left" vertical="center" indent="7"/>
    </xf>
    <xf numFmtId="0" fontId="6" fillId="4" borderId="3"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1" fillId="2" borderId="35"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0" fillId="0" borderId="43" xfId="0" applyBorder="1" applyAlignment="1">
      <alignment horizontal="center" vertical="center"/>
    </xf>
    <xf numFmtId="0" fontId="0" fillId="0" borderId="27" xfId="0" applyBorder="1" applyAlignment="1">
      <alignment horizontal="center" vertical="center"/>
    </xf>
    <xf numFmtId="10" fontId="14" fillId="0" borderId="36" xfId="0" applyNumberFormat="1" applyFont="1" applyBorder="1" applyAlignment="1">
      <alignment horizontal="center" vertical="center" wrapText="1"/>
    </xf>
    <xf numFmtId="10" fontId="14" fillId="0" borderId="37" xfId="0" applyNumberFormat="1" applyFont="1" applyBorder="1" applyAlignment="1">
      <alignment horizontal="center" vertical="center" wrapText="1"/>
    </xf>
    <xf numFmtId="10" fontId="14" fillId="0" borderId="19" xfId="0" applyNumberFormat="1" applyFont="1" applyBorder="1" applyAlignment="1">
      <alignment horizontal="center" vertical="center" wrapText="1"/>
    </xf>
    <xf numFmtId="10" fontId="14" fillId="0" borderId="21" xfId="0" applyNumberFormat="1" applyFont="1" applyBorder="1" applyAlignment="1">
      <alignment horizontal="center" vertical="center" wrapText="1"/>
    </xf>
    <xf numFmtId="10" fontId="14" fillId="0" borderId="38" xfId="0" applyNumberFormat="1" applyFont="1" applyBorder="1" applyAlignment="1">
      <alignment horizontal="center" vertical="center" wrapText="1"/>
    </xf>
    <xf numFmtId="10" fontId="14" fillId="0" borderId="32" xfId="0" applyNumberFormat="1" applyFont="1" applyBorder="1" applyAlignment="1">
      <alignment horizontal="center" vertical="center" wrapText="1"/>
    </xf>
    <xf numFmtId="0" fontId="0" fillId="0" borderId="31" xfId="0" applyBorder="1" applyAlignment="1">
      <alignment horizontal="center" vertical="center"/>
    </xf>
    <xf numFmtId="10" fontId="0" fillId="0" borderId="36" xfId="0" applyNumberFormat="1" applyBorder="1" applyAlignment="1">
      <alignment horizontal="center" vertical="center" wrapText="1"/>
    </xf>
    <xf numFmtId="10" fontId="0" fillId="0" borderId="37" xfId="0" applyNumberFormat="1" applyBorder="1" applyAlignment="1">
      <alignment horizontal="center" vertical="center" wrapText="1"/>
    </xf>
    <xf numFmtId="10" fontId="0" fillId="0" borderId="19" xfId="0" applyNumberFormat="1" applyBorder="1" applyAlignment="1">
      <alignment horizontal="center" vertical="center" wrapText="1"/>
    </xf>
    <xf numFmtId="10" fontId="0" fillId="0" borderId="21" xfId="0" applyNumberFormat="1" applyBorder="1" applyAlignment="1">
      <alignment horizontal="center" vertical="center" wrapText="1"/>
    </xf>
    <xf numFmtId="10" fontId="0" fillId="0" borderId="38" xfId="0" applyNumberFormat="1" applyBorder="1" applyAlignment="1">
      <alignment horizontal="center" vertical="center" wrapText="1"/>
    </xf>
    <xf numFmtId="10" fontId="0" fillId="0" borderId="32" xfId="0" applyNumberFormat="1" applyBorder="1" applyAlignment="1">
      <alignment horizontal="center" vertical="center" wrapText="1"/>
    </xf>
  </cellXfs>
  <cellStyles count="5">
    <cellStyle name="Comma" xfId="3" builtinId="3"/>
    <cellStyle name="Hyperlink" xfId="4" builtinId="8"/>
    <cellStyle name="Normal" xfId="0" builtinId="0"/>
    <cellStyle name="Normal 16" xfId="2" xr:uid="{00000000-0005-0000-0000-000002000000}"/>
    <cellStyle name="Per 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556421</xdr:colOff>
      <xdr:row>40</xdr:row>
      <xdr:rowOff>11194</xdr:rowOff>
    </xdr:from>
    <xdr:to>
      <xdr:col>7</xdr:col>
      <xdr:colOff>1361472</xdr:colOff>
      <xdr:row>40</xdr:row>
      <xdr:rowOff>11906</xdr:rowOff>
    </xdr:to>
    <xdr:cxnSp macro="">
      <xdr:nvCxnSpPr>
        <xdr:cNvPr id="2" name="Straight Connector 1">
          <a:extLst>
            <a:ext uri="{FF2B5EF4-FFF2-40B4-BE49-F238E27FC236}">
              <a16:creationId xmlns:a16="http://schemas.microsoft.com/office/drawing/2014/main" id="{98944EFD-43DE-41EA-93DE-99A6092294B3}"/>
            </a:ext>
          </a:extLst>
        </xdr:cNvPr>
        <xdr:cNvCxnSpPr/>
      </xdr:nvCxnSpPr>
      <xdr:spPr>
        <a:xfrm flipV="1">
          <a:off x="7509671" y="12274632"/>
          <a:ext cx="2805301" cy="712"/>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379490</xdr:colOff>
      <xdr:row>48</xdr:row>
      <xdr:rowOff>4537</xdr:rowOff>
    </xdr:from>
    <xdr:to>
      <xdr:col>7</xdr:col>
      <xdr:colOff>1575408</xdr:colOff>
      <xdr:row>48</xdr:row>
      <xdr:rowOff>4538</xdr:rowOff>
    </xdr:to>
    <xdr:cxnSp macro="">
      <xdr:nvCxnSpPr>
        <xdr:cNvPr id="2" name="Straight Connector 1">
          <a:extLst>
            <a:ext uri="{FF2B5EF4-FFF2-40B4-BE49-F238E27FC236}">
              <a16:creationId xmlns:a16="http://schemas.microsoft.com/office/drawing/2014/main" id="{B40012F6-D4DB-4D94-ADED-2FCAEE4B9D7C}"/>
            </a:ext>
          </a:extLst>
        </xdr:cNvPr>
        <xdr:cNvCxnSpPr/>
      </xdr:nvCxnSpPr>
      <xdr:spPr>
        <a:xfrm flipV="1">
          <a:off x="6557133" y="13012966"/>
          <a:ext cx="3119061" cy="1"/>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440886</xdr:colOff>
      <xdr:row>30</xdr:row>
      <xdr:rowOff>10602</xdr:rowOff>
    </xdr:from>
    <xdr:to>
      <xdr:col>6</xdr:col>
      <xdr:colOff>4761</xdr:colOff>
      <xdr:row>30</xdr:row>
      <xdr:rowOff>11906</xdr:rowOff>
    </xdr:to>
    <xdr:cxnSp macro="">
      <xdr:nvCxnSpPr>
        <xdr:cNvPr id="2" name="Straight Connector 1">
          <a:extLst>
            <a:ext uri="{FF2B5EF4-FFF2-40B4-BE49-F238E27FC236}">
              <a16:creationId xmlns:a16="http://schemas.microsoft.com/office/drawing/2014/main" id="{8A455B96-1567-4700-A6CE-D08DB75BCB40}"/>
            </a:ext>
          </a:extLst>
        </xdr:cNvPr>
        <xdr:cNvCxnSpPr/>
      </xdr:nvCxnSpPr>
      <xdr:spPr>
        <a:xfrm>
          <a:off x="8096605" y="8535477"/>
          <a:ext cx="1564125" cy="1304"/>
        </a:xfrm>
        <a:prstGeom prst="line">
          <a:avLst/>
        </a:prstGeom>
        <a:ln w="19050"/>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92028</xdr:colOff>
      <xdr:row>29</xdr:row>
      <xdr:rowOff>128841</xdr:rowOff>
    </xdr:from>
    <xdr:to>
      <xdr:col>6</xdr:col>
      <xdr:colOff>717826</xdr:colOff>
      <xdr:row>30</xdr:row>
      <xdr:rowOff>92030</xdr:rowOff>
    </xdr:to>
    <xdr:sp macro="" textlink="">
      <xdr:nvSpPr>
        <xdr:cNvPr id="3" name="TextBox 2">
          <a:extLst>
            <a:ext uri="{FF2B5EF4-FFF2-40B4-BE49-F238E27FC236}">
              <a16:creationId xmlns:a16="http://schemas.microsoft.com/office/drawing/2014/main" id="{2EE15099-7C5F-02F0-D976-CAF00B4F8CC9}"/>
            </a:ext>
          </a:extLst>
        </xdr:cNvPr>
        <xdr:cNvSpPr txBox="1"/>
      </xdr:nvSpPr>
      <xdr:spPr>
        <a:xfrm>
          <a:off x="9101666" y="9377754"/>
          <a:ext cx="625798" cy="220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Calibri" panose="020F0502020204030204" pitchFamily="34" charset="0"/>
              <a:cs typeface="Calibri" panose="020F0502020204030204" pitchFamily="34" charset="0"/>
            </a:rPr>
            <a:t>x 100%</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136525</xdr:colOff>
      <xdr:row>18</xdr:row>
      <xdr:rowOff>14288</xdr:rowOff>
    </xdr:from>
    <xdr:to>
      <xdr:col>3</xdr:col>
      <xdr:colOff>3121025</xdr:colOff>
      <xdr:row>18</xdr:row>
      <xdr:rowOff>14288</xdr:rowOff>
    </xdr:to>
    <xdr:cxnSp macro="">
      <xdr:nvCxnSpPr>
        <xdr:cNvPr id="3" name="Straight Connector 2">
          <a:extLst>
            <a:ext uri="{FF2B5EF4-FFF2-40B4-BE49-F238E27FC236}">
              <a16:creationId xmlns:a16="http://schemas.microsoft.com/office/drawing/2014/main" id="{C498A07F-28FE-4F75-B8D6-42CACCDDCC2B}"/>
            </a:ext>
          </a:extLst>
        </xdr:cNvPr>
        <xdr:cNvCxnSpPr/>
      </xdr:nvCxnSpPr>
      <xdr:spPr>
        <a:xfrm>
          <a:off x="2994025" y="4006851"/>
          <a:ext cx="3254375" cy="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xdr:from>
      <xdr:col>2</xdr:col>
      <xdr:colOff>136525</xdr:colOff>
      <xdr:row>21</xdr:row>
      <xdr:rowOff>546100</xdr:rowOff>
    </xdr:from>
    <xdr:to>
      <xdr:col>3</xdr:col>
      <xdr:colOff>3121025</xdr:colOff>
      <xdr:row>21</xdr:row>
      <xdr:rowOff>546100</xdr:rowOff>
    </xdr:to>
    <xdr:cxnSp macro="">
      <xdr:nvCxnSpPr>
        <xdr:cNvPr id="6" name="Straight Connector 5">
          <a:extLst>
            <a:ext uri="{FF2B5EF4-FFF2-40B4-BE49-F238E27FC236}">
              <a16:creationId xmlns:a16="http://schemas.microsoft.com/office/drawing/2014/main" id="{32920E00-EA11-4331-BEC9-22BC5B6F432C}"/>
            </a:ext>
          </a:extLst>
        </xdr:cNvPr>
        <xdr:cNvCxnSpPr/>
      </xdr:nvCxnSpPr>
      <xdr:spPr>
        <a:xfrm>
          <a:off x="2994025" y="3990975"/>
          <a:ext cx="3254375" cy="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297929</xdr:colOff>
      <xdr:row>25</xdr:row>
      <xdr:rowOff>7938</xdr:rowOff>
    </xdr:from>
    <xdr:to>
      <xdr:col>3</xdr:col>
      <xdr:colOff>1690696</xdr:colOff>
      <xdr:row>25</xdr:row>
      <xdr:rowOff>14288</xdr:rowOff>
    </xdr:to>
    <xdr:cxnSp macro="">
      <xdr:nvCxnSpPr>
        <xdr:cNvPr id="8" name="Straight Connector 7">
          <a:extLst>
            <a:ext uri="{FF2B5EF4-FFF2-40B4-BE49-F238E27FC236}">
              <a16:creationId xmlns:a16="http://schemas.microsoft.com/office/drawing/2014/main" id="{22E936A8-499B-4019-A49D-F19615B94BC1}"/>
            </a:ext>
          </a:extLst>
        </xdr:cNvPr>
        <xdr:cNvCxnSpPr/>
      </xdr:nvCxnSpPr>
      <xdr:spPr>
        <a:xfrm flipV="1">
          <a:off x="3425304" y="5992813"/>
          <a:ext cx="1392767" cy="6350"/>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3</xdr:col>
      <xdr:colOff>2143125</xdr:colOff>
      <xdr:row>24</xdr:row>
      <xdr:rowOff>225426</xdr:rowOff>
    </xdr:from>
    <xdr:to>
      <xdr:col>3</xdr:col>
      <xdr:colOff>2543847</xdr:colOff>
      <xdr:row>25</xdr:row>
      <xdr:rowOff>103189</xdr:rowOff>
    </xdr:to>
    <xdr:pic>
      <xdr:nvPicPr>
        <xdr:cNvPr id="10" name="Picture 9">
          <a:extLst>
            <a:ext uri="{FF2B5EF4-FFF2-40B4-BE49-F238E27FC236}">
              <a16:creationId xmlns:a16="http://schemas.microsoft.com/office/drawing/2014/main" id="{792AE94B-6FF6-4AF6-A607-A04DB116F18E}"/>
            </a:ext>
          </a:extLst>
        </xdr:cNvPr>
        <xdr:cNvPicPr>
          <a:picLocks noChangeAspect="1"/>
        </xdr:cNvPicPr>
      </xdr:nvPicPr>
      <xdr:blipFill>
        <a:blip xmlns:r="http://schemas.openxmlformats.org/officeDocument/2006/relationships" r:embed="rId1"/>
        <a:stretch>
          <a:fillRect/>
        </a:stretch>
      </xdr:blipFill>
      <xdr:spPr>
        <a:xfrm>
          <a:off x="5270500" y="5718176"/>
          <a:ext cx="403897" cy="214313"/>
        </a:xfrm>
        <a:prstGeom prst="rect">
          <a:avLst/>
        </a:prstGeom>
      </xdr:spPr>
    </xdr:pic>
    <xdr:clientData/>
  </xdr:twoCellAnchor>
  <xdr:twoCellAnchor>
    <xdr:from>
      <xdr:col>6</xdr:col>
      <xdr:colOff>155058</xdr:colOff>
      <xdr:row>17</xdr:row>
      <xdr:rowOff>165101</xdr:rowOff>
    </xdr:from>
    <xdr:to>
      <xdr:col>6</xdr:col>
      <xdr:colOff>1277941</xdr:colOff>
      <xdr:row>18</xdr:row>
      <xdr:rowOff>0</xdr:rowOff>
    </xdr:to>
    <xdr:cxnSp macro="">
      <xdr:nvCxnSpPr>
        <xdr:cNvPr id="15" name="Straight Connector 14">
          <a:extLst>
            <a:ext uri="{FF2B5EF4-FFF2-40B4-BE49-F238E27FC236}">
              <a16:creationId xmlns:a16="http://schemas.microsoft.com/office/drawing/2014/main" id="{B63BDBC2-A5EE-4992-95F4-BBFB34A0437D}"/>
            </a:ext>
          </a:extLst>
        </xdr:cNvPr>
        <xdr:cNvCxnSpPr/>
      </xdr:nvCxnSpPr>
      <xdr:spPr>
        <a:xfrm>
          <a:off x="13815496" y="3990976"/>
          <a:ext cx="1122883" cy="1587"/>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6</xdr:col>
      <xdr:colOff>1416050</xdr:colOff>
      <xdr:row>17</xdr:row>
      <xdr:rowOff>38101</xdr:rowOff>
    </xdr:from>
    <xdr:to>
      <xdr:col>6</xdr:col>
      <xdr:colOff>1816772</xdr:colOff>
      <xdr:row>18</xdr:row>
      <xdr:rowOff>82551</xdr:rowOff>
    </xdr:to>
    <xdr:pic>
      <xdr:nvPicPr>
        <xdr:cNvPr id="17" name="Picture 16">
          <a:extLst>
            <a:ext uri="{FF2B5EF4-FFF2-40B4-BE49-F238E27FC236}">
              <a16:creationId xmlns:a16="http://schemas.microsoft.com/office/drawing/2014/main" id="{7DBE13A3-BA2D-4A55-B5BB-4A7F97DCBED4}"/>
            </a:ext>
          </a:extLst>
        </xdr:cNvPr>
        <xdr:cNvPicPr>
          <a:picLocks noChangeAspect="1"/>
        </xdr:cNvPicPr>
      </xdr:nvPicPr>
      <xdr:blipFill>
        <a:blip xmlns:r="http://schemas.openxmlformats.org/officeDocument/2006/relationships" r:embed="rId1"/>
        <a:stretch>
          <a:fillRect/>
        </a:stretch>
      </xdr:blipFill>
      <xdr:spPr>
        <a:xfrm>
          <a:off x="15076488" y="3863976"/>
          <a:ext cx="403897" cy="214313"/>
        </a:xfrm>
        <a:prstGeom prst="rect">
          <a:avLst/>
        </a:prstGeom>
      </xdr:spPr>
    </xdr:pic>
    <xdr:clientData/>
  </xdr:twoCellAnchor>
  <xdr:twoCellAnchor>
    <xdr:from>
      <xdr:col>6</xdr:col>
      <xdr:colOff>147120</xdr:colOff>
      <xdr:row>21</xdr:row>
      <xdr:rowOff>165101</xdr:rowOff>
    </xdr:from>
    <xdr:to>
      <xdr:col>6</xdr:col>
      <xdr:colOff>1270003</xdr:colOff>
      <xdr:row>22</xdr:row>
      <xdr:rowOff>0</xdr:rowOff>
    </xdr:to>
    <xdr:cxnSp macro="">
      <xdr:nvCxnSpPr>
        <xdr:cNvPr id="18" name="Straight Connector 17">
          <a:extLst>
            <a:ext uri="{FF2B5EF4-FFF2-40B4-BE49-F238E27FC236}">
              <a16:creationId xmlns:a16="http://schemas.microsoft.com/office/drawing/2014/main" id="{A56B78DE-B2C5-499A-819B-F4B8A9091D0A}"/>
            </a:ext>
          </a:extLst>
        </xdr:cNvPr>
        <xdr:cNvCxnSpPr/>
      </xdr:nvCxnSpPr>
      <xdr:spPr>
        <a:xfrm>
          <a:off x="13807558" y="4991101"/>
          <a:ext cx="1122883" cy="1587"/>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oneCellAnchor>
    <xdr:from>
      <xdr:col>6</xdr:col>
      <xdr:colOff>1416050</xdr:colOff>
      <xdr:row>21</xdr:row>
      <xdr:rowOff>38101</xdr:rowOff>
    </xdr:from>
    <xdr:ext cx="403897" cy="214313"/>
    <xdr:pic>
      <xdr:nvPicPr>
        <xdr:cNvPr id="19" name="Picture 18">
          <a:extLst>
            <a:ext uri="{FF2B5EF4-FFF2-40B4-BE49-F238E27FC236}">
              <a16:creationId xmlns:a16="http://schemas.microsoft.com/office/drawing/2014/main" id="{8072F55A-89D9-4763-9FC8-1F48B1F5CDC8}"/>
            </a:ext>
          </a:extLst>
        </xdr:cNvPr>
        <xdr:cNvPicPr>
          <a:picLocks noChangeAspect="1"/>
        </xdr:cNvPicPr>
      </xdr:nvPicPr>
      <xdr:blipFill>
        <a:blip xmlns:r="http://schemas.openxmlformats.org/officeDocument/2006/relationships" r:embed="rId1"/>
        <a:stretch>
          <a:fillRect/>
        </a:stretch>
      </xdr:blipFill>
      <xdr:spPr>
        <a:xfrm>
          <a:off x="15076488" y="3863976"/>
          <a:ext cx="403897" cy="214313"/>
        </a:xfrm>
        <a:prstGeom prst="rect">
          <a:avLst/>
        </a:prstGeom>
      </xdr:spPr>
    </xdr:pic>
    <xdr:clientData/>
  </xdr:oneCellAnchor>
  <xdr:twoCellAnchor>
    <xdr:from>
      <xdr:col>6</xdr:col>
      <xdr:colOff>474148</xdr:colOff>
      <xdr:row>25</xdr:row>
      <xdr:rowOff>7938</xdr:rowOff>
    </xdr:from>
    <xdr:to>
      <xdr:col>6</xdr:col>
      <xdr:colOff>920756</xdr:colOff>
      <xdr:row>25</xdr:row>
      <xdr:rowOff>7939</xdr:rowOff>
    </xdr:to>
    <xdr:cxnSp macro="">
      <xdr:nvCxnSpPr>
        <xdr:cNvPr id="22" name="Straight Connector 21">
          <a:extLst>
            <a:ext uri="{FF2B5EF4-FFF2-40B4-BE49-F238E27FC236}">
              <a16:creationId xmlns:a16="http://schemas.microsoft.com/office/drawing/2014/main" id="{F5652629-3379-4E03-AAB3-0A02ECC67663}"/>
            </a:ext>
          </a:extLst>
        </xdr:cNvPr>
        <xdr:cNvCxnSpPr/>
      </xdr:nvCxnSpPr>
      <xdr:spPr>
        <a:xfrm flipV="1">
          <a:off x="14134586" y="5834063"/>
          <a:ext cx="446608" cy="1"/>
        </a:xfrm>
        <a:prstGeom prst="line">
          <a:avLst/>
        </a:prstGeom>
        <a:ln/>
      </xdr:spPr>
      <xdr:style>
        <a:lnRef idx="2">
          <a:schemeClr val="dk1"/>
        </a:lnRef>
        <a:fillRef idx="0">
          <a:schemeClr val="dk1"/>
        </a:fillRef>
        <a:effectRef idx="1">
          <a:schemeClr val="dk1"/>
        </a:effectRef>
        <a:fontRef idx="minor">
          <a:schemeClr val="tx1"/>
        </a:fontRef>
      </xdr:style>
    </xdr:cxnSp>
    <xdr:clientData/>
  </xdr:twoCellAnchor>
  <xdr:oneCellAnchor>
    <xdr:from>
      <xdr:col>6</xdr:col>
      <xdr:colOff>1155700</xdr:colOff>
      <xdr:row>24</xdr:row>
      <xdr:rowOff>214314</xdr:rowOff>
    </xdr:from>
    <xdr:ext cx="403897" cy="214313"/>
    <xdr:pic>
      <xdr:nvPicPr>
        <xdr:cNvPr id="24" name="Picture 23">
          <a:extLst>
            <a:ext uri="{FF2B5EF4-FFF2-40B4-BE49-F238E27FC236}">
              <a16:creationId xmlns:a16="http://schemas.microsoft.com/office/drawing/2014/main" id="{0F21D263-D34D-4D8A-AD98-19E88DFE0406}"/>
            </a:ext>
          </a:extLst>
        </xdr:cNvPr>
        <xdr:cNvPicPr>
          <a:picLocks noChangeAspect="1"/>
        </xdr:cNvPicPr>
      </xdr:nvPicPr>
      <xdr:blipFill>
        <a:blip xmlns:r="http://schemas.openxmlformats.org/officeDocument/2006/relationships" r:embed="rId1"/>
        <a:stretch>
          <a:fillRect/>
        </a:stretch>
      </xdr:blipFill>
      <xdr:spPr>
        <a:xfrm>
          <a:off x="14816138" y="5707064"/>
          <a:ext cx="403897" cy="21431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zli\Documents\Lynn\DPS\AY2025\0219_AY2024_99_DPS_1.00.xlsx" TargetMode="External"/><Relationship Id="rId1" Type="http://schemas.openxmlformats.org/officeDocument/2006/relationships/externalLinkPath" Target="https://ras2portal/Users/mazli/Documents/Lynn/DPS/AY2025/0219_AY2024_99_DPS_1.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neral Instructions"/>
      <sheetName val="Summary Page"/>
      <sheetName val="A. FTAC"/>
      <sheetName val="B. NIAC"/>
      <sheetName val="C. CCF"/>
      <sheetName val="Raw"/>
      <sheetName val="Lookup"/>
      <sheetName val="Sheet1"/>
      <sheetName val="Working File"/>
    </sheetNames>
    <sheetDataSet>
      <sheetData sheetId="0" refreshError="1"/>
      <sheetData sheetId="1" refreshError="1"/>
      <sheetData sheetId="2" refreshError="1"/>
      <sheetData sheetId="3" refreshError="1"/>
      <sheetData sheetId="4" refreshError="1"/>
      <sheetData sheetId="5" refreshError="1"/>
      <sheetData sheetId="6">
        <row r="10">
          <cell r="A10" t="str">
            <v>AFFIN BANK BERHAD</v>
          </cell>
          <cell r="B10" t="str">
            <v>0232</v>
          </cell>
        </row>
        <row r="11">
          <cell r="A11" t="str">
            <v>AFFIN ISLAMIC BANK BERHAD</v>
          </cell>
          <cell r="B11" t="str">
            <v>0347</v>
          </cell>
        </row>
        <row r="12">
          <cell r="A12" t="str">
            <v>AL RAJHI BANKING &amp; INVESTMENT CORPORATION (MALAYSIA) BERHAD</v>
          </cell>
          <cell r="B12" t="str">
            <v>0350</v>
          </cell>
        </row>
        <row r="13">
          <cell r="A13" t="str">
            <v>ALLIANCE BANK MALAYSIA BERHAD</v>
          </cell>
          <cell r="B13" t="str">
            <v>0212</v>
          </cell>
        </row>
        <row r="14">
          <cell r="A14" t="str">
            <v>ALLIANCE ISLAMIC BANK BERHAD</v>
          </cell>
          <cell r="B14" t="str">
            <v>0353</v>
          </cell>
        </row>
        <row r="15">
          <cell r="A15" t="str">
            <v>AMBANK (M) BERHAD</v>
          </cell>
          <cell r="B15" t="str">
            <v>0208</v>
          </cell>
        </row>
        <row r="16">
          <cell r="A16" t="str">
            <v>AMBANK ISLAMIC BERHAD</v>
          </cell>
          <cell r="B16" t="str">
            <v>0349</v>
          </cell>
        </row>
        <row r="17">
          <cell r="A17" t="str">
            <v>BANGKOK BANK BERHAD</v>
          </cell>
          <cell r="B17" t="str">
            <v>0204</v>
          </cell>
        </row>
        <row r="18">
          <cell r="A18" t="str">
            <v>BANK ISLAM MALAYSIA BERHAD</v>
          </cell>
          <cell r="B18" t="str">
            <v>0340</v>
          </cell>
        </row>
        <row r="19">
          <cell r="A19" t="str">
            <v>BANK MUAMALAT MALAYSIA BERHAD</v>
          </cell>
          <cell r="B19" t="str">
            <v>0341</v>
          </cell>
        </row>
        <row r="20">
          <cell r="A20" t="str">
            <v>BANK OF AMERICA MALAYSIA BERHAD</v>
          </cell>
          <cell r="B20" t="str">
            <v>0207</v>
          </cell>
        </row>
        <row r="21">
          <cell r="A21" t="str">
            <v>BANK OF CHINA (MALAYSIA) BERHAD</v>
          </cell>
          <cell r="B21" t="str">
            <v>0242</v>
          </cell>
        </row>
        <row r="22">
          <cell r="A22" t="str">
            <v>BNP PARIBAS MALAYSIA BERHAD</v>
          </cell>
          <cell r="B22" t="str">
            <v>0263</v>
          </cell>
        </row>
        <row r="23">
          <cell r="A23" t="str">
            <v>CHINA CONSTRUCTION BANK (MALAYSIA) BERHAD</v>
          </cell>
          <cell r="B23" t="str">
            <v>0265</v>
          </cell>
        </row>
        <row r="24">
          <cell r="A24" t="str">
            <v>CIMB BANK BERHAD</v>
          </cell>
          <cell r="B24" t="str">
            <v>0235</v>
          </cell>
        </row>
        <row r="25">
          <cell r="A25" t="str">
            <v>CIMB ISLAMIC BANK BERHAD</v>
          </cell>
          <cell r="B25" t="str">
            <v>0344</v>
          </cell>
        </row>
        <row r="26">
          <cell r="A26" t="str">
            <v>CITIBANK BERHAD</v>
          </cell>
          <cell r="B26" t="str">
            <v>0217</v>
          </cell>
        </row>
        <row r="27">
          <cell r="A27" t="str">
            <v>DEUTSCHE BANK (MALAYSIA) BERHAD</v>
          </cell>
          <cell r="B27" t="str">
            <v>0219</v>
          </cell>
        </row>
        <row r="28">
          <cell r="A28" t="str">
            <v>HONG LEONG BANK BERHAD</v>
          </cell>
          <cell r="B28" t="str">
            <v>0224</v>
          </cell>
        </row>
        <row r="29">
          <cell r="A29" t="str">
            <v>HONG LEONG ISLAMIC BANK BERHAD</v>
          </cell>
          <cell r="B29" t="str">
            <v>0345</v>
          </cell>
        </row>
        <row r="30">
          <cell r="A30" t="str">
            <v>HSBC AMANAH MALAYSIA BERHAD</v>
          </cell>
          <cell r="B30" t="str">
            <v>0356</v>
          </cell>
        </row>
        <row r="31">
          <cell r="A31" t="str">
            <v>HSBC BANK MALAYSIA BERHAD</v>
          </cell>
          <cell r="B31" t="str">
            <v>0222</v>
          </cell>
        </row>
        <row r="32">
          <cell r="A32" t="str">
            <v>INDIA INTERNATIONAL BANK (MALAYSIA) BERHAD</v>
          </cell>
          <cell r="B32" t="str">
            <v>0260</v>
          </cell>
        </row>
        <row r="33">
          <cell r="A33" t="str">
            <v>INDUSTRIAL AND COMMERCIAL BANK OF CHINA (MALAYSIA) BERHAD</v>
          </cell>
          <cell r="B33" t="str">
            <v>0259</v>
          </cell>
        </row>
        <row r="34">
          <cell r="A34" t="str">
            <v>J.P. MORGAN CHASE BANK BERHAD</v>
          </cell>
          <cell r="B34" t="str">
            <v>0215</v>
          </cell>
        </row>
        <row r="35">
          <cell r="A35" t="str">
            <v>KUWAIT FINANCE HOUSE (MALAYSIA) BERHAD</v>
          </cell>
          <cell r="B35" t="str">
            <v>0346</v>
          </cell>
        </row>
        <row r="36">
          <cell r="A36" t="str">
            <v>MALAYAN BANKING BERHAD</v>
          </cell>
          <cell r="B36" t="str">
            <v>0227</v>
          </cell>
        </row>
        <row r="37">
          <cell r="A37" t="str">
            <v>MAYBANK ISLAMIC BERHAD</v>
          </cell>
          <cell r="B37" t="str">
            <v>0354</v>
          </cell>
        </row>
        <row r="38">
          <cell r="A38" t="str">
            <v>MBSB BANK BERHAD</v>
          </cell>
          <cell r="B38" t="str">
            <v>0352</v>
          </cell>
        </row>
        <row r="39">
          <cell r="A39" t="str">
            <v>MIZUHO BANK (MALAYSIA) BERHAD</v>
          </cell>
          <cell r="B39" t="str">
            <v>0261</v>
          </cell>
        </row>
        <row r="40">
          <cell r="A40" t="str">
            <v>MUFG BANK (MALAYSIA) BERHAD</v>
          </cell>
          <cell r="B40" t="str">
            <v>0210</v>
          </cell>
        </row>
        <row r="41">
          <cell r="A41" t="str">
            <v>OCBC AL-AMIN BANK BERHAD</v>
          </cell>
          <cell r="B41" t="str">
            <v>0357</v>
          </cell>
        </row>
        <row r="42">
          <cell r="A42" t="str">
            <v>OCBC BANK (MALAYSIA) BERHAD</v>
          </cell>
          <cell r="B42" t="str">
            <v>0229</v>
          </cell>
        </row>
        <row r="43">
          <cell r="A43" t="str">
            <v>PUBLIC BANK BERHAD</v>
          </cell>
          <cell r="B43" t="str">
            <v>0233</v>
          </cell>
        </row>
        <row r="44">
          <cell r="A44" t="str">
            <v>PUBLIC ISLAMIC BANK BERHAD</v>
          </cell>
          <cell r="B44" t="str">
            <v>0351</v>
          </cell>
        </row>
        <row r="45">
          <cell r="A45" t="str">
            <v>RHB BANK BERHAD</v>
          </cell>
          <cell r="B45" t="str">
            <v>0218</v>
          </cell>
        </row>
        <row r="46">
          <cell r="A46" t="str">
            <v>RHB ISLAMIC BANK BERHAD</v>
          </cell>
          <cell r="B46" t="str">
            <v>0343</v>
          </cell>
        </row>
        <row r="47">
          <cell r="A47" t="str">
            <v>STANDARD CHARTERED BANK MALAYSIA BERHAD</v>
          </cell>
          <cell r="B47" t="str">
            <v>0214</v>
          </cell>
        </row>
        <row r="48">
          <cell r="A48" t="str">
            <v>STANDARD CHARTERED SAADIQ BERHAD</v>
          </cell>
          <cell r="B48" t="str">
            <v>0358</v>
          </cell>
        </row>
        <row r="49">
          <cell r="A49" t="str">
            <v>SUMITOMO MITSUI BANKING CORPORATION MALAYSIA BERHAD</v>
          </cell>
          <cell r="B49" t="str">
            <v>0262</v>
          </cell>
        </row>
        <row r="50">
          <cell r="A50" t="str">
            <v>THE BANK OF NOVA SCOTIA BERHAD</v>
          </cell>
          <cell r="B50" t="str">
            <v>0209</v>
          </cell>
        </row>
        <row r="51">
          <cell r="A51" t="str">
            <v>UNITED OVERSEAS BANK (MALAYSIA) BHD.</v>
          </cell>
          <cell r="B51" t="str">
            <v>0226</v>
          </cell>
        </row>
        <row r="58">
          <cell r="G58" t="str">
            <v>Annual financial statements</v>
          </cell>
        </row>
        <row r="59">
          <cell r="G59" t="str">
            <v>Interim financial statements</v>
          </cell>
        </row>
        <row r="60">
          <cell r="G60" t="str">
            <v>Management accounts</v>
          </cell>
        </row>
        <row r="61">
          <cell r="G61" t="str">
            <v>Internal records</v>
          </cell>
        </row>
      </sheetData>
      <sheetData sheetId="7" refreshError="1"/>
      <sheetData sheetId="8"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B2:I30"/>
  <sheetViews>
    <sheetView showGridLines="0" tabSelected="1" zoomScale="80" zoomScaleNormal="80" workbookViewId="0">
      <selection activeCell="E5" sqref="E5"/>
    </sheetView>
  </sheetViews>
  <sheetFormatPr defaultColWidth="8.77734375" defaultRowHeight="14.4" x14ac:dyDescent="0.3"/>
  <cols>
    <col min="1" max="2" width="3.6640625" style="1" customWidth="1"/>
    <col min="3" max="3" width="36.21875" style="1" customWidth="1"/>
    <col min="4" max="4" width="6.109375" style="1" customWidth="1"/>
    <col min="5" max="5" width="61.77734375" style="1" customWidth="1"/>
    <col min="6" max="8" width="8.77734375" style="1"/>
    <col min="9" max="9" width="8.77734375" style="1" hidden="1" customWidth="1"/>
    <col min="10" max="16384" width="8.77734375" style="1"/>
  </cols>
  <sheetData>
    <row r="2" spans="2:9" ht="21" x14ac:dyDescent="0.3">
      <c r="B2" s="249" t="s">
        <v>272</v>
      </c>
      <c r="C2" s="249"/>
      <c r="D2" s="249"/>
      <c r="E2" s="249"/>
    </row>
    <row r="3" spans="2:9" s="36" customFormat="1" ht="18" x14ac:dyDescent="0.3">
      <c r="B3" s="250" t="s">
        <v>273</v>
      </c>
      <c r="C3" s="250"/>
      <c r="D3" s="250"/>
      <c r="E3" s="250"/>
    </row>
    <row r="5" spans="2:9" x14ac:dyDescent="0.3">
      <c r="B5" s="4" t="s">
        <v>90</v>
      </c>
      <c r="C5" s="4"/>
      <c r="D5" s="6" t="s">
        <v>5</v>
      </c>
      <c r="E5" s="91"/>
      <c r="I5" s="1" t="e">
        <f>INDEX(FICode,MATCH(E5,FIName,FALSE),1)</f>
        <v>#N/A</v>
      </c>
    </row>
    <row r="6" spans="2:9" hidden="1" x14ac:dyDescent="0.3">
      <c r="B6" s="4" t="s">
        <v>12</v>
      </c>
      <c r="C6" s="4"/>
      <c r="D6" s="6" t="s">
        <v>5</v>
      </c>
      <c r="E6" s="91"/>
      <c r="I6" s="1">
        <f>IF(E6="Conventional",1,IF(E6="Islamic",2,))</f>
        <v>0</v>
      </c>
    </row>
    <row r="7" spans="2:9" x14ac:dyDescent="0.3">
      <c r="B7" s="4" t="s">
        <v>13</v>
      </c>
      <c r="C7" s="4"/>
      <c r="D7" s="6" t="s">
        <v>5</v>
      </c>
      <c r="E7" s="92"/>
      <c r="G7" s="39"/>
      <c r="I7" s="1" t="str">
        <f>RIGHT(E7,4)</f>
        <v/>
      </c>
    </row>
    <row r="8" spans="2:9" x14ac:dyDescent="0.3">
      <c r="B8" s="4" t="s">
        <v>6</v>
      </c>
      <c r="C8" s="4"/>
      <c r="D8" s="6" t="s">
        <v>5</v>
      </c>
      <c r="E8" s="98" t="str">
        <f>IFERROR(CONCATENATE("31 December ",I7-1),"")</f>
        <v/>
      </c>
      <c r="F8" s="37"/>
    </row>
    <row r="9" spans="2:9" x14ac:dyDescent="0.3">
      <c r="B9" s="4"/>
      <c r="C9" s="4"/>
      <c r="D9" s="6"/>
      <c r="E9" s="21"/>
      <c r="F9" s="21"/>
    </row>
    <row r="10" spans="2:9" x14ac:dyDescent="0.3">
      <c r="B10" s="4" t="s">
        <v>63</v>
      </c>
      <c r="C10" s="4"/>
      <c r="D10" s="6"/>
      <c r="E10" s="21"/>
      <c r="F10" s="21"/>
    </row>
    <row r="11" spans="2:9" x14ac:dyDescent="0.3">
      <c r="B11" s="4" t="s">
        <v>64</v>
      </c>
      <c r="C11" s="4"/>
      <c r="D11" s="6" t="s">
        <v>5</v>
      </c>
      <c r="E11" s="92"/>
      <c r="F11" s="21"/>
    </row>
    <row r="12" spans="2:9" x14ac:dyDescent="0.3">
      <c r="B12" s="4"/>
      <c r="C12" s="4" t="s">
        <v>65</v>
      </c>
      <c r="D12" s="6" t="s">
        <v>5</v>
      </c>
      <c r="E12" s="92"/>
      <c r="F12" s="21"/>
    </row>
    <row r="13" spans="2:9" x14ac:dyDescent="0.3">
      <c r="B13" s="4"/>
      <c r="C13" s="4" t="s">
        <v>66</v>
      </c>
      <c r="D13" s="6" t="s">
        <v>5</v>
      </c>
      <c r="E13" s="182"/>
      <c r="F13" s="21"/>
    </row>
    <row r="14" spans="2:9" x14ac:dyDescent="0.3">
      <c r="B14" s="4"/>
      <c r="C14" s="4"/>
      <c r="D14" s="6"/>
      <c r="E14" s="21"/>
      <c r="F14" s="21"/>
    </row>
    <row r="15" spans="2:9" x14ac:dyDescent="0.3">
      <c r="B15" s="4" t="s">
        <v>67</v>
      </c>
      <c r="C15" s="4"/>
      <c r="D15" s="6" t="s">
        <v>5</v>
      </c>
      <c r="E15" s="92"/>
      <c r="F15" s="21"/>
    </row>
    <row r="16" spans="2:9" x14ac:dyDescent="0.3">
      <c r="B16" s="4"/>
      <c r="C16" s="4" t="s">
        <v>65</v>
      </c>
      <c r="D16" s="6" t="s">
        <v>5</v>
      </c>
      <c r="E16" s="92"/>
      <c r="F16" s="21"/>
    </row>
    <row r="17" spans="2:8" x14ac:dyDescent="0.3">
      <c r="B17" s="4"/>
      <c r="C17" s="4" t="s">
        <v>66</v>
      </c>
      <c r="D17" s="6" t="s">
        <v>5</v>
      </c>
      <c r="E17" s="92"/>
      <c r="F17" s="21"/>
    </row>
    <row r="18" spans="2:8" x14ac:dyDescent="0.3">
      <c r="D18" s="4"/>
      <c r="E18" s="4"/>
      <c r="F18" s="6"/>
      <c r="G18" s="21"/>
      <c r="H18" s="21"/>
    </row>
    <row r="19" spans="2:8" x14ac:dyDescent="0.3">
      <c r="B19" s="1" t="s">
        <v>274</v>
      </c>
    </row>
    <row r="21" spans="2:8" x14ac:dyDescent="0.3">
      <c r="B21" s="2" t="s">
        <v>0</v>
      </c>
      <c r="C21" s="252" t="s">
        <v>1</v>
      </c>
      <c r="D21" s="252"/>
      <c r="E21" s="252"/>
    </row>
    <row r="22" spans="2:8" x14ac:dyDescent="0.3">
      <c r="B22" s="253" t="s">
        <v>59</v>
      </c>
      <c r="C22" s="253"/>
      <c r="D22" s="253"/>
      <c r="E22" s="253"/>
    </row>
    <row r="23" spans="2:8" ht="52.05" customHeight="1" x14ac:dyDescent="0.3">
      <c r="B23" s="13">
        <v>1</v>
      </c>
      <c r="C23" s="251" t="s">
        <v>417</v>
      </c>
      <c r="D23" s="251"/>
      <c r="E23" s="251"/>
    </row>
    <row r="24" spans="2:8" ht="52.05" customHeight="1" x14ac:dyDescent="0.3">
      <c r="B24" s="13">
        <v>2</v>
      </c>
      <c r="C24" s="251" t="s">
        <v>384</v>
      </c>
      <c r="D24" s="251"/>
      <c r="E24" s="251"/>
    </row>
    <row r="25" spans="2:8" ht="52.05" customHeight="1" x14ac:dyDescent="0.3">
      <c r="B25" s="13">
        <v>3</v>
      </c>
      <c r="C25" s="255" t="s">
        <v>276</v>
      </c>
      <c r="D25" s="256"/>
      <c r="E25" s="257"/>
    </row>
    <row r="26" spans="2:8" ht="55.95" customHeight="1" x14ac:dyDescent="0.3">
      <c r="B26" s="13">
        <v>4</v>
      </c>
      <c r="C26" s="251" t="s">
        <v>275</v>
      </c>
      <c r="D26" s="251"/>
      <c r="E26" s="251"/>
    </row>
    <row r="27" spans="2:8" ht="55.95" customHeight="1" x14ac:dyDescent="0.3">
      <c r="B27" s="13">
        <v>5</v>
      </c>
      <c r="C27" s="251" t="s">
        <v>383</v>
      </c>
      <c r="D27" s="251"/>
      <c r="E27" s="251"/>
      <c r="G27" s="39"/>
    </row>
    <row r="28" spans="2:8" x14ac:dyDescent="0.3">
      <c r="B28" s="253" t="s">
        <v>60</v>
      </c>
      <c r="C28" s="253"/>
      <c r="D28" s="253"/>
      <c r="E28" s="253"/>
    </row>
    <row r="29" spans="2:8" ht="52.05" customHeight="1" x14ac:dyDescent="0.3">
      <c r="B29" s="13">
        <v>6</v>
      </c>
      <c r="C29" s="254" t="s">
        <v>277</v>
      </c>
      <c r="D29" s="254"/>
      <c r="E29" s="254"/>
    </row>
    <row r="30" spans="2:8" ht="48" customHeight="1" x14ac:dyDescent="0.3">
      <c r="B30" s="13">
        <v>7</v>
      </c>
      <c r="C30" s="254" t="s">
        <v>354</v>
      </c>
      <c r="D30" s="254"/>
      <c r="E30" s="254"/>
    </row>
  </sheetData>
  <sheetProtection algorithmName="SHA-512" hashValue="+i0bLhjW9I/iPkdmwUhEu6Uz+qipxAzhnmLCqAMN9P92aJuupOGeSrz8j5Mhpt4m4Fiupw2qeST7cJO7Ka6D7g==" saltValue="9PlUQv7CuYPwEApRJJtAVw==" spinCount="100000" sheet="1" objects="1" scenarios="1"/>
  <mergeCells count="12">
    <mergeCell ref="C29:E29"/>
    <mergeCell ref="C30:E30"/>
    <mergeCell ref="B28:E28"/>
    <mergeCell ref="C24:E24"/>
    <mergeCell ref="C27:E27"/>
    <mergeCell ref="C25:E25"/>
    <mergeCell ref="C26:E26"/>
    <mergeCell ref="B2:E2"/>
    <mergeCell ref="B3:E3"/>
    <mergeCell ref="C23:E23"/>
    <mergeCell ref="C21:E21"/>
    <mergeCell ref="B22:E22"/>
  </mergeCells>
  <dataValidations count="2">
    <dataValidation type="list" allowBlank="1" showInputMessage="1" showErrorMessage="1" sqref="E5" xr:uid="{00000000-0002-0000-0000-000000000000}">
      <formula1>FIName</formula1>
    </dataValidation>
    <dataValidation type="list" allowBlank="1" showInputMessage="1" showErrorMessage="1" sqref="E7" xr:uid="{90C6464C-9CF0-4EA1-8BC3-6CCDBA4EC53E}">
      <formula1>"AY 2025, AY 2026, AY 2027, AY 2028, AY 2029"</formula1>
    </dataValidation>
  </dataValidations>
  <pageMargins left="0.7" right="0.7" top="0.75" bottom="0.75" header="0.3" footer="0.3"/>
  <pageSetup paperSize="9" orientation="portrait" r:id="rId1"/>
  <headerFooter>
    <evenFooter>&amp;L&amp;"Calibri,Regular"&amp;10&amp;K000000This information/document has been classified: Public</evenFooter>
    <firstFooter>&amp;L&amp;"Calibri,Regular"&amp;10&amp;K000000This information/document has been classified: Public</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Sheet1!$A$1:$A$3</xm:f>
          </x14:formula1>
          <xm:sqref>E6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autoPageBreaks="0"/>
  </sheetPr>
  <dimension ref="B1:N15"/>
  <sheetViews>
    <sheetView showGridLines="0" zoomScaleNormal="100" zoomScaleSheetLayoutView="90" workbookViewId="0">
      <selection activeCell="H72" sqref="H72"/>
    </sheetView>
  </sheetViews>
  <sheetFormatPr defaultColWidth="8.77734375" defaultRowHeight="14.4" x14ac:dyDescent="0.3"/>
  <cols>
    <col min="1" max="1" width="7.6640625" style="1" customWidth="1"/>
    <col min="2" max="2" width="4.88671875" style="1" customWidth="1"/>
    <col min="3" max="3" width="33.21875" style="1" customWidth="1"/>
    <col min="4" max="4" width="3.6640625" style="1" customWidth="1"/>
    <col min="5" max="5" width="15.6640625" style="1" customWidth="1"/>
    <col min="6" max="6" width="3.6640625" style="1" customWidth="1"/>
    <col min="7" max="7" width="15.6640625" style="1" customWidth="1"/>
    <col min="8" max="8" width="29.21875" style="1" customWidth="1"/>
    <col min="9" max="9" width="7.6640625" style="1" customWidth="1"/>
    <col min="10" max="12" width="8.77734375" style="1"/>
    <col min="13" max="13" width="13.77734375" style="1" customWidth="1"/>
    <col min="14" max="14" width="10.88671875" style="1" customWidth="1"/>
    <col min="15" max="16384" width="8.77734375" style="1"/>
  </cols>
  <sheetData>
    <row r="1" spans="2:14" x14ac:dyDescent="0.3">
      <c r="B1" s="3" t="s">
        <v>304</v>
      </c>
      <c r="H1" s="12"/>
    </row>
    <row r="2" spans="2:14" x14ac:dyDescent="0.3">
      <c r="B2" s="4"/>
      <c r="C2" s="4"/>
      <c r="D2" s="6"/>
      <c r="E2" s="21"/>
      <c r="F2" s="21"/>
      <c r="G2" s="21"/>
      <c r="H2" s="21"/>
    </row>
    <row r="3" spans="2:14" x14ac:dyDescent="0.3">
      <c r="B3" s="4" t="s">
        <v>11</v>
      </c>
      <c r="C3" s="4"/>
      <c r="D3" s="6" t="s">
        <v>5</v>
      </c>
      <c r="E3" s="20">
        <f>'General Instructions'!E5</f>
        <v>0</v>
      </c>
      <c r="F3" s="20"/>
      <c r="G3" s="20"/>
      <c r="H3" s="21"/>
    </row>
    <row r="4" spans="2:14" hidden="1" x14ac:dyDescent="0.3">
      <c r="B4" s="4" t="s">
        <v>12</v>
      </c>
      <c r="C4" s="4"/>
      <c r="D4" s="6" t="s">
        <v>5</v>
      </c>
      <c r="E4" s="20">
        <f>'General Instructions'!E6</f>
        <v>0</v>
      </c>
      <c r="F4" s="20"/>
      <c r="G4" s="20"/>
      <c r="H4" s="21"/>
    </row>
    <row r="5" spans="2:14" x14ac:dyDescent="0.3">
      <c r="B5" s="4" t="s">
        <v>13</v>
      </c>
      <c r="C5" s="4"/>
      <c r="D5" s="6" t="s">
        <v>5</v>
      </c>
      <c r="E5" s="20">
        <f>'General Instructions'!E7</f>
        <v>0</v>
      </c>
      <c r="F5" s="20"/>
      <c r="G5" s="20"/>
      <c r="H5" s="21"/>
    </row>
    <row r="6" spans="2:14" x14ac:dyDescent="0.3">
      <c r="B6" s="4" t="s">
        <v>6</v>
      </c>
      <c r="C6" s="4"/>
      <c r="D6" s="6" t="s">
        <v>5</v>
      </c>
      <c r="E6" s="21" t="str">
        <f>'General Instructions'!E8</f>
        <v/>
      </c>
      <c r="F6" s="21"/>
      <c r="G6" s="21"/>
      <c r="H6" s="21"/>
    </row>
    <row r="7" spans="2:14" x14ac:dyDescent="0.3">
      <c r="B7" s="4"/>
      <c r="C7" s="4"/>
      <c r="D7" s="6"/>
      <c r="E7" s="21"/>
      <c r="F7" s="21"/>
      <c r="G7" s="21"/>
      <c r="H7" s="21"/>
    </row>
    <row r="8" spans="2:14" ht="15" thickBot="1" x14ac:dyDescent="0.35">
      <c r="B8" s="4"/>
      <c r="C8" s="4"/>
      <c r="D8" s="6"/>
      <c r="E8" s="21"/>
      <c r="F8" s="21"/>
      <c r="G8" s="21"/>
      <c r="H8" s="21"/>
    </row>
    <row r="9" spans="2:14" ht="16.95" customHeight="1" x14ac:dyDescent="0.3">
      <c r="B9" s="262" t="s">
        <v>305</v>
      </c>
      <c r="C9" s="263"/>
      <c r="D9" s="263"/>
      <c r="E9" s="263"/>
      <c r="F9" s="264"/>
      <c r="G9" s="264"/>
      <c r="H9" s="265"/>
      <c r="N9" s="7"/>
    </row>
    <row r="10" spans="2:14" ht="16.95" customHeight="1" x14ac:dyDescent="0.3">
      <c r="B10" s="46"/>
      <c r="C10" s="47" t="s">
        <v>7</v>
      </c>
      <c r="D10" s="266" t="s">
        <v>101</v>
      </c>
      <c r="E10" s="266"/>
      <c r="F10" s="266" t="s">
        <v>8</v>
      </c>
      <c r="G10" s="266"/>
      <c r="H10" s="48" t="s">
        <v>9</v>
      </c>
    </row>
    <row r="11" spans="2:14" ht="22.05" customHeight="1" x14ac:dyDescent="0.3">
      <c r="B11" s="9" t="s">
        <v>15</v>
      </c>
      <c r="C11" s="122" t="s">
        <v>88</v>
      </c>
      <c r="D11" s="261" t="str">
        <f>'A. FTAC'!I40</f>
        <v>-</v>
      </c>
      <c r="E11" s="261"/>
      <c r="F11" s="267" t="str">
        <f>'A. FTAC'!I44</f>
        <v>-</v>
      </c>
      <c r="G11" s="268"/>
      <c r="H11" s="10" t="str">
        <f>'A. FTAC'!I49</f>
        <v>-</v>
      </c>
    </row>
    <row r="12" spans="2:14" ht="22.05" customHeight="1" x14ac:dyDescent="0.3">
      <c r="B12" s="9" t="s">
        <v>56</v>
      </c>
      <c r="C12" s="122" t="s">
        <v>87</v>
      </c>
      <c r="D12" s="261" t="str">
        <f>'B. NIAC'!I48</f>
        <v>-</v>
      </c>
      <c r="E12" s="261"/>
      <c r="F12" s="267" t="str">
        <f>'B. NIAC'!I52</f>
        <v>-</v>
      </c>
      <c r="G12" s="268"/>
      <c r="H12" s="10" t="str">
        <f>'B. NIAC'!I57</f>
        <v>-</v>
      </c>
    </row>
    <row r="13" spans="2:14" ht="22.05" customHeight="1" x14ac:dyDescent="0.3">
      <c r="B13" s="9" t="s">
        <v>57</v>
      </c>
      <c r="C13" s="122" t="s">
        <v>89</v>
      </c>
      <c r="D13" s="261" t="str">
        <f>'C. CCF'!H30</f>
        <v>-</v>
      </c>
      <c r="E13" s="261"/>
      <c r="F13" s="267" t="str">
        <f>'C. CCF'!H34</f>
        <v>-</v>
      </c>
      <c r="G13" s="268"/>
      <c r="H13" s="10" t="str">
        <f>'C. CCF'!H38</f>
        <v>-</v>
      </c>
    </row>
    <row r="14" spans="2:14" ht="22.05" customHeight="1" thickBot="1" x14ac:dyDescent="0.35">
      <c r="B14" s="258" t="s">
        <v>372</v>
      </c>
      <c r="C14" s="259"/>
      <c r="D14" s="259"/>
      <c r="E14" s="259"/>
      <c r="F14" s="259"/>
      <c r="G14" s="260"/>
      <c r="H14" s="109">
        <f>SUM(H11:H13)</f>
        <v>0</v>
      </c>
    </row>
    <row r="15" spans="2:14" s="4" customFormat="1" ht="14.55" customHeight="1" x14ac:dyDescent="0.3">
      <c r="B15" s="1"/>
      <c r="C15" s="1"/>
      <c r="D15" s="1"/>
      <c r="E15" s="1"/>
      <c r="F15" s="1"/>
      <c r="G15" s="1"/>
      <c r="H15" s="1"/>
    </row>
  </sheetData>
  <sheetProtection algorithmName="SHA-512" hashValue="FTSxAMWDupEhf8oeiI7FbJNV4zqw4wtohUUaAMey1SbTn+z0KKf5zYHrUY0A2VKT0GXro8mdGLbkHv8EotdTig==" saltValue="rvUJzovp97du8RgHLIJPMQ==" spinCount="100000" sheet="1" objects="1" scenarios="1"/>
  <mergeCells count="10">
    <mergeCell ref="B14:G14"/>
    <mergeCell ref="D11:E11"/>
    <mergeCell ref="D12:E12"/>
    <mergeCell ref="D13:E13"/>
    <mergeCell ref="B9:H9"/>
    <mergeCell ref="D10:E10"/>
    <mergeCell ref="F10:G10"/>
    <mergeCell ref="F11:G11"/>
    <mergeCell ref="F12:G12"/>
    <mergeCell ref="F13:G13"/>
  </mergeCells>
  <dataValidations disablePrompts="1" count="1">
    <dataValidation type="list" allowBlank="1" showInputMessage="1" showErrorMessage="1" sqref="D9:G9" xr:uid="{00000000-0002-0000-0100-000000000000}">
      <formula1>$M$9:$M$9</formula1>
    </dataValidation>
  </dataValidations>
  <pageMargins left="0.7" right="0.7" top="0.75" bottom="0.75" header="0.3" footer="0.3"/>
  <pageSetup paperSize="9" scale="82"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TAC">
    <tabColor rgb="FFFFC000"/>
    <pageSetUpPr autoPageBreaks="0" fitToPage="1"/>
  </sheetPr>
  <dimension ref="B1:K54"/>
  <sheetViews>
    <sheetView showGridLines="0" zoomScale="80" zoomScaleNormal="80" zoomScaleSheetLayoutView="70" workbookViewId="0">
      <selection activeCell="H17" sqref="H17"/>
    </sheetView>
  </sheetViews>
  <sheetFormatPr defaultColWidth="8.77734375" defaultRowHeight="14.4" x14ac:dyDescent="0.3"/>
  <cols>
    <col min="1" max="1" width="7.6640625" style="1" customWidth="1"/>
    <col min="2" max="2" width="15.6640625" style="39" customWidth="1"/>
    <col min="3" max="3" width="5.6640625" style="1" customWidth="1"/>
    <col min="4" max="4" width="5" style="1" customWidth="1"/>
    <col min="5" max="5" width="3.44140625" style="1" customWidth="1"/>
    <col min="6" max="6" width="59.33203125" style="1" customWidth="1"/>
    <col min="7" max="7" width="28.6640625" style="1" customWidth="1"/>
    <col min="8" max="8" width="28.6640625" style="11" customWidth="1"/>
    <col min="9" max="9" width="45.6640625" style="1" customWidth="1"/>
    <col min="10" max="10" width="38" style="1" customWidth="1"/>
    <col min="11" max="11" width="30.44140625" style="1" customWidth="1"/>
    <col min="12" max="16384" width="8.77734375" style="1"/>
  </cols>
  <sheetData>
    <row r="1" spans="2:11" x14ac:dyDescent="0.3">
      <c r="B1" s="119" t="s">
        <v>292</v>
      </c>
    </row>
    <row r="3" spans="2:11" x14ac:dyDescent="0.3">
      <c r="B3" s="275" t="s">
        <v>11</v>
      </c>
      <c r="C3" s="275"/>
      <c r="D3" s="41"/>
      <c r="E3" s="6" t="s">
        <v>5</v>
      </c>
      <c r="F3" s="20">
        <f>'General Instructions'!E5</f>
        <v>0</v>
      </c>
      <c r="H3" s="1"/>
    </row>
    <row r="4" spans="2:11" hidden="1" x14ac:dyDescent="0.3">
      <c r="B4" s="275" t="s">
        <v>12</v>
      </c>
      <c r="C4" s="275"/>
      <c r="D4" s="41"/>
      <c r="E4" s="6" t="s">
        <v>5</v>
      </c>
      <c r="F4" s="20">
        <f>'General Instructions'!E6</f>
        <v>0</v>
      </c>
      <c r="H4" s="1"/>
    </row>
    <row r="5" spans="2:11" x14ac:dyDescent="0.3">
      <c r="B5" s="275" t="s">
        <v>13</v>
      </c>
      <c r="C5" s="275"/>
      <c r="D5" s="41"/>
      <c r="E5" s="6" t="s">
        <v>5</v>
      </c>
      <c r="F5" s="20">
        <f>'General Instructions'!E7</f>
        <v>0</v>
      </c>
      <c r="H5" s="1"/>
    </row>
    <row r="6" spans="2:11" x14ac:dyDescent="0.3">
      <c r="B6" s="275" t="s">
        <v>6</v>
      </c>
      <c r="C6" s="275"/>
      <c r="D6" s="41"/>
      <c r="E6" s="6" t="s">
        <v>5</v>
      </c>
      <c r="F6" s="21" t="str">
        <f>'General Instructions'!E8</f>
        <v/>
      </c>
      <c r="G6" s="37"/>
      <c r="H6" s="37"/>
      <c r="I6" s="39"/>
    </row>
    <row r="7" spans="2:11" ht="15" thickBot="1" x14ac:dyDescent="0.35">
      <c r="I7" s="39"/>
    </row>
    <row r="8" spans="2:11" s="5" customFormat="1" ht="43.8" thickBot="1" x14ac:dyDescent="0.35">
      <c r="B8" s="125" t="s">
        <v>287</v>
      </c>
      <c r="C8" s="276" t="s">
        <v>21</v>
      </c>
      <c r="D8" s="276"/>
      <c r="E8" s="276"/>
      <c r="F8" s="276"/>
      <c r="G8" s="49" t="s">
        <v>24</v>
      </c>
      <c r="H8" s="49" t="s">
        <v>24</v>
      </c>
      <c r="I8" s="50" t="s">
        <v>22</v>
      </c>
      <c r="J8" s="51" t="s">
        <v>61</v>
      </c>
    </row>
    <row r="9" spans="2:11" ht="30" customHeight="1" x14ac:dyDescent="0.3">
      <c r="B9" s="124"/>
      <c r="C9" s="277" t="s">
        <v>72</v>
      </c>
      <c r="D9" s="278"/>
      <c r="E9" s="278"/>
      <c r="F9" s="278"/>
      <c r="G9" s="194"/>
      <c r="H9" s="108"/>
      <c r="I9" s="201"/>
      <c r="J9" s="210"/>
    </row>
    <row r="10" spans="2:11" ht="54" customHeight="1" x14ac:dyDescent="0.3">
      <c r="B10" s="131" t="s">
        <v>306</v>
      </c>
      <c r="C10" s="44" t="s">
        <v>278</v>
      </c>
      <c r="D10" s="279" t="s">
        <v>334</v>
      </c>
      <c r="E10" s="279"/>
      <c r="F10" s="279"/>
      <c r="G10" s="195"/>
      <c r="H10" s="104"/>
      <c r="I10" s="202" t="s">
        <v>385</v>
      </c>
      <c r="J10" s="126" t="s">
        <v>62</v>
      </c>
      <c r="K10" s="43"/>
    </row>
    <row r="11" spans="2:11" ht="30" customHeight="1" x14ac:dyDescent="0.3">
      <c r="B11" s="283" t="s">
        <v>307</v>
      </c>
      <c r="C11" s="44" t="s">
        <v>278</v>
      </c>
      <c r="D11" s="269" t="s">
        <v>335</v>
      </c>
      <c r="E11" s="269"/>
      <c r="F11" s="269"/>
      <c r="G11" s="195"/>
      <c r="H11" s="190" t="str" cm="1">
        <f t="array" ref="H11">IF(AND(ISNUMBER(G12),ISNUMBER(G13),ISNUMBER(G14),ISNUMBER(G15),ISNUMBER(G16)),SUM(ABS(G12:G16)),"")</f>
        <v/>
      </c>
      <c r="I11" s="203"/>
      <c r="J11" s="53"/>
      <c r="K11" s="40"/>
    </row>
    <row r="12" spans="2:11" ht="30" customHeight="1" x14ac:dyDescent="0.3">
      <c r="B12" s="284"/>
      <c r="C12" s="44"/>
      <c r="D12" s="273" t="s">
        <v>279</v>
      </c>
      <c r="E12" s="273"/>
      <c r="F12" s="274"/>
      <c r="G12" s="104"/>
      <c r="H12" s="195"/>
      <c r="I12" s="203"/>
      <c r="J12" s="95" t="s">
        <v>62</v>
      </c>
      <c r="K12" s="40"/>
    </row>
    <row r="13" spans="2:11" ht="30" customHeight="1" x14ac:dyDescent="0.3">
      <c r="B13" s="284"/>
      <c r="C13" s="44"/>
      <c r="D13" s="273" t="s">
        <v>280</v>
      </c>
      <c r="E13" s="273"/>
      <c r="F13" s="274"/>
      <c r="G13" s="104"/>
      <c r="H13" s="195"/>
      <c r="I13" s="203"/>
      <c r="J13" s="95" t="s">
        <v>62</v>
      </c>
      <c r="K13" s="40"/>
    </row>
    <row r="14" spans="2:11" ht="30" customHeight="1" x14ac:dyDescent="0.3">
      <c r="B14" s="284"/>
      <c r="C14" s="44"/>
      <c r="D14" s="273" t="s">
        <v>283</v>
      </c>
      <c r="E14" s="273"/>
      <c r="F14" s="274"/>
      <c r="G14" s="104"/>
      <c r="H14" s="195"/>
      <c r="I14" s="203"/>
      <c r="J14" s="95" t="s">
        <v>62</v>
      </c>
      <c r="K14" s="40"/>
    </row>
    <row r="15" spans="2:11" ht="30" customHeight="1" x14ac:dyDescent="0.3">
      <c r="B15" s="284"/>
      <c r="C15" s="44"/>
      <c r="D15" s="273" t="s">
        <v>281</v>
      </c>
      <c r="E15" s="273"/>
      <c r="F15" s="274"/>
      <c r="G15" s="104"/>
      <c r="H15" s="195"/>
      <c r="I15" s="203"/>
      <c r="J15" s="95" t="s">
        <v>62</v>
      </c>
      <c r="K15" s="40"/>
    </row>
    <row r="16" spans="2:11" ht="30" customHeight="1" x14ac:dyDescent="0.3">
      <c r="B16" s="285"/>
      <c r="C16" s="77"/>
      <c r="D16" s="273" t="s">
        <v>282</v>
      </c>
      <c r="E16" s="273"/>
      <c r="F16" s="274"/>
      <c r="G16" s="104"/>
      <c r="H16" s="195"/>
      <c r="I16" s="203"/>
      <c r="J16" s="95" t="s">
        <v>62</v>
      </c>
      <c r="K16" s="40"/>
    </row>
    <row r="17" spans="2:11" ht="30" customHeight="1" x14ac:dyDescent="0.3">
      <c r="B17" s="131" t="s">
        <v>308</v>
      </c>
      <c r="C17" s="44" t="s">
        <v>278</v>
      </c>
      <c r="D17" s="279" t="s">
        <v>284</v>
      </c>
      <c r="E17" s="279"/>
      <c r="F17" s="280"/>
      <c r="G17" s="195"/>
      <c r="H17" s="104"/>
      <c r="I17" s="203"/>
      <c r="J17" s="95" t="s">
        <v>62</v>
      </c>
    </row>
    <row r="18" spans="2:11" ht="55.5" customHeight="1" x14ac:dyDescent="0.3">
      <c r="B18" s="133" t="s">
        <v>309</v>
      </c>
      <c r="C18" s="123" t="s">
        <v>278</v>
      </c>
      <c r="D18" s="271" t="s">
        <v>285</v>
      </c>
      <c r="E18" s="271"/>
      <c r="F18" s="272"/>
      <c r="G18" s="195"/>
      <c r="H18" s="104"/>
      <c r="I18" s="202" t="s">
        <v>385</v>
      </c>
      <c r="J18" s="95" t="s">
        <v>62</v>
      </c>
      <c r="K18" s="40"/>
    </row>
    <row r="19" spans="2:11" ht="93" customHeight="1" x14ac:dyDescent="0.3">
      <c r="B19" s="133" t="s">
        <v>310</v>
      </c>
      <c r="C19" s="123" t="s">
        <v>278</v>
      </c>
      <c r="D19" s="271" t="s">
        <v>336</v>
      </c>
      <c r="E19" s="271"/>
      <c r="F19" s="272"/>
      <c r="G19" s="195"/>
      <c r="H19" s="104"/>
      <c r="I19" s="202" t="s">
        <v>362</v>
      </c>
      <c r="J19" s="95" t="s">
        <v>62</v>
      </c>
      <c r="K19" s="40"/>
    </row>
    <row r="20" spans="2:11" ht="49.95" customHeight="1" x14ac:dyDescent="0.3">
      <c r="B20" s="131" t="s">
        <v>311</v>
      </c>
      <c r="C20" s="44" t="s">
        <v>278</v>
      </c>
      <c r="D20" s="279" t="s">
        <v>286</v>
      </c>
      <c r="E20" s="279"/>
      <c r="F20" s="279"/>
      <c r="G20" s="195"/>
      <c r="H20" s="104"/>
      <c r="I20" s="202" t="s">
        <v>363</v>
      </c>
      <c r="J20" s="95" t="s">
        <v>62</v>
      </c>
    </row>
    <row r="21" spans="2:11" ht="30" customHeight="1" x14ac:dyDescent="0.3">
      <c r="B21" s="131" t="s">
        <v>312</v>
      </c>
      <c r="C21" s="44" t="s">
        <v>278</v>
      </c>
      <c r="D21" s="279" t="s">
        <v>73</v>
      </c>
      <c r="E21" s="279"/>
      <c r="F21" s="280"/>
      <c r="G21" s="195"/>
      <c r="H21" s="104"/>
      <c r="I21" s="203"/>
      <c r="J21" s="53"/>
    </row>
    <row r="22" spans="2:11" ht="30" customHeight="1" x14ac:dyDescent="0.3">
      <c r="B22" s="131" t="s">
        <v>313</v>
      </c>
      <c r="C22" s="44" t="s">
        <v>278</v>
      </c>
      <c r="D22" s="279" t="s">
        <v>74</v>
      </c>
      <c r="E22" s="279"/>
      <c r="F22" s="279"/>
      <c r="G22" s="195"/>
      <c r="H22" s="104"/>
      <c r="I22" s="203"/>
      <c r="J22" s="208"/>
    </row>
    <row r="23" spans="2:11" ht="40.049999999999997" customHeight="1" thickBot="1" x14ac:dyDescent="0.35">
      <c r="B23" s="132">
        <v>4.3</v>
      </c>
      <c r="C23" s="85" t="s">
        <v>68</v>
      </c>
      <c r="D23" s="130"/>
      <c r="E23" s="130"/>
      <c r="F23" s="130"/>
      <c r="G23" s="196"/>
      <c r="H23" s="191" t="str">
        <f>IF(AND(ISNUMBER(H9),ISNUMBER(H10),ISNUMBER(H11),ISNUMBER(H17),ISNUMBER(H18),ISNUMBER(H19),ISNUMBER(H20),ISNUMBER(H21),ISNUMBER(H22)),ABS(H9)-ABS(H10)-ABS(H11)-ABS(H17)-ABS(H18)-ABS(H19)-ABS(H20)-ABS(H21)-ABS(H22),"")</f>
        <v/>
      </c>
      <c r="I23" s="204"/>
      <c r="J23" s="209"/>
    </row>
    <row r="24" spans="2:11" ht="30" customHeight="1" x14ac:dyDescent="0.3">
      <c r="B24" s="116"/>
      <c r="C24" s="277" t="s">
        <v>75</v>
      </c>
      <c r="D24" s="278"/>
      <c r="E24" s="278"/>
      <c r="F24" s="278"/>
      <c r="G24" s="197"/>
      <c r="H24" s="108"/>
      <c r="I24" s="205"/>
      <c r="J24" s="210"/>
    </row>
    <row r="25" spans="2:11" ht="30" customHeight="1" x14ac:dyDescent="0.3">
      <c r="B25" s="131" t="s">
        <v>314</v>
      </c>
      <c r="C25" s="127" t="s">
        <v>278</v>
      </c>
      <c r="D25" s="271" t="s">
        <v>337</v>
      </c>
      <c r="E25" s="271"/>
      <c r="F25" s="272"/>
      <c r="G25" s="189"/>
      <c r="H25" s="190" t="str">
        <f>IF(ISNUMBER(G25),(MIN(ABS(G25),ABS(H10))),"")</f>
        <v/>
      </c>
      <c r="I25" s="144"/>
      <c r="J25" s="95" t="s">
        <v>62</v>
      </c>
    </row>
    <row r="26" spans="2:11" ht="33" customHeight="1" x14ac:dyDescent="0.3">
      <c r="B26" s="131" t="s">
        <v>315</v>
      </c>
      <c r="C26" s="127" t="s">
        <v>278</v>
      </c>
      <c r="D26" s="269" t="s">
        <v>338</v>
      </c>
      <c r="E26" s="269"/>
      <c r="F26" s="270"/>
      <c r="G26" s="198"/>
      <c r="H26" s="104"/>
      <c r="I26" s="56" t="s">
        <v>418</v>
      </c>
      <c r="J26" s="95" t="s">
        <v>62</v>
      </c>
    </row>
    <row r="27" spans="2:11" ht="30" customHeight="1" x14ac:dyDescent="0.3">
      <c r="B27" s="131" t="s">
        <v>316</v>
      </c>
      <c r="C27" s="127" t="s">
        <v>278</v>
      </c>
      <c r="D27" s="269" t="s">
        <v>364</v>
      </c>
      <c r="E27" s="269"/>
      <c r="F27" s="270"/>
      <c r="G27" s="106"/>
      <c r="H27" s="190" t="str">
        <f>IF(ISNUMBER(G27),(MIN(ABS(G27),ABS(H17))),"")</f>
        <v/>
      </c>
      <c r="I27" s="206"/>
      <c r="J27" s="95" t="s">
        <v>62</v>
      </c>
    </row>
    <row r="28" spans="2:11" ht="30" customHeight="1" x14ac:dyDescent="0.3">
      <c r="B28" s="132" t="s">
        <v>317</v>
      </c>
      <c r="C28" s="127" t="s">
        <v>278</v>
      </c>
      <c r="D28" s="153" t="s">
        <v>289</v>
      </c>
      <c r="E28" s="153"/>
      <c r="F28" s="154"/>
      <c r="G28" s="106"/>
      <c r="H28" s="190" t="str">
        <f>IF(ISNUMBER(G28),(MIN(ABS(G28),ABS(H18))),"")</f>
        <v/>
      </c>
      <c r="I28" s="207"/>
      <c r="J28" s="95" t="s">
        <v>62</v>
      </c>
    </row>
    <row r="29" spans="2:11" ht="40.049999999999997" customHeight="1" x14ac:dyDescent="0.3">
      <c r="B29" s="132" t="s">
        <v>318</v>
      </c>
      <c r="C29" s="127" t="s">
        <v>290</v>
      </c>
      <c r="D29" s="271" t="s">
        <v>339</v>
      </c>
      <c r="E29" s="271"/>
      <c r="F29" s="272"/>
      <c r="G29" s="106"/>
      <c r="H29" s="190" t="str">
        <f>IF(ISNUMBER(G29),(MIN(ABS(G29),ABS(H19))),"")</f>
        <v/>
      </c>
      <c r="I29" s="207"/>
      <c r="J29" s="95" t="s">
        <v>62</v>
      </c>
    </row>
    <row r="30" spans="2:11" ht="30" customHeight="1" x14ac:dyDescent="0.3">
      <c r="B30" s="132" t="s">
        <v>319</v>
      </c>
      <c r="C30" s="127" t="s">
        <v>278</v>
      </c>
      <c r="D30" s="153" t="s">
        <v>291</v>
      </c>
      <c r="E30" s="153"/>
      <c r="F30" s="154"/>
      <c r="G30" s="106"/>
      <c r="H30" s="190" t="str">
        <f>IF(ISNUMBER(G30),(MIN(ABS(G30),ABS(H20))),"")</f>
        <v/>
      </c>
      <c r="I30" s="207"/>
      <c r="J30" s="95" t="s">
        <v>62</v>
      </c>
    </row>
    <row r="31" spans="2:11" ht="30" customHeight="1" x14ac:dyDescent="0.3">
      <c r="B31" s="283" t="s">
        <v>320</v>
      </c>
      <c r="C31" s="44" t="s">
        <v>278</v>
      </c>
      <c r="D31" s="256" t="s">
        <v>340</v>
      </c>
      <c r="E31" s="256"/>
      <c r="F31" s="257"/>
      <c r="G31" s="199"/>
      <c r="H31" s="104"/>
      <c r="I31" s="291" t="s">
        <v>419</v>
      </c>
      <c r="J31" s="208"/>
    </row>
    <row r="32" spans="2:11" ht="30" customHeight="1" x14ac:dyDescent="0.3">
      <c r="B32" s="285"/>
      <c r="C32" s="44" t="s">
        <v>278</v>
      </c>
      <c r="D32" s="152" t="s">
        <v>76</v>
      </c>
      <c r="E32" s="152"/>
      <c r="F32" s="152"/>
      <c r="G32" s="199"/>
      <c r="H32" s="104"/>
      <c r="I32" s="292"/>
      <c r="J32" s="208"/>
    </row>
    <row r="33" spans="2:10" ht="40.049999999999997" customHeight="1" thickBot="1" x14ac:dyDescent="0.35">
      <c r="B33" s="134">
        <v>4.5</v>
      </c>
      <c r="C33" s="57" t="s">
        <v>69</v>
      </c>
      <c r="D33" s="81"/>
      <c r="E33" s="81"/>
      <c r="F33" s="81"/>
      <c r="G33" s="200"/>
      <c r="H33" s="192" t="str">
        <f>IF(AND(ISNUMBER(H24),ISNUMBER(H25),ISNUMBER(H26),ISNUMBER(H27),ISNUMBER(H28),ISNUMBER(H29),ISNUMBER(H30),ISNUMBER(H31),ISNUMBER(H32)),ABS(H24)-ABS(H25)-ABS(H26)-ABS(H27)-ABS(H28)-ABS(H29)-ABS(H30)-ABS(H31)-ABS(H32),"")</f>
        <v/>
      </c>
      <c r="I33" s="129"/>
      <c r="J33" s="78"/>
    </row>
    <row r="34" spans="2:10" ht="19.95" customHeight="1" x14ac:dyDescent="0.3">
      <c r="B34" s="171"/>
      <c r="C34" s="85"/>
      <c r="D34" s="130"/>
      <c r="E34" s="130"/>
      <c r="F34" s="130"/>
      <c r="G34" s="172"/>
      <c r="H34" s="173"/>
      <c r="I34" s="70"/>
      <c r="J34" s="70"/>
    </row>
    <row r="35" spans="2:10" ht="10.95" customHeight="1" x14ac:dyDescent="0.25">
      <c r="B35" s="178" t="s">
        <v>368</v>
      </c>
      <c r="C35" s="85"/>
      <c r="D35" s="130"/>
      <c r="E35" s="130"/>
      <c r="F35" s="130"/>
      <c r="G35" s="172"/>
      <c r="H35" s="173"/>
      <c r="I35" s="70"/>
      <c r="J35" s="70"/>
    </row>
    <row r="36" spans="2:10" ht="10.95" customHeight="1" x14ac:dyDescent="0.25">
      <c r="B36" s="178" t="s">
        <v>386</v>
      </c>
      <c r="C36" s="85"/>
      <c r="D36" s="130"/>
      <c r="E36" s="130"/>
      <c r="F36" s="130"/>
      <c r="G36" s="172"/>
      <c r="H36" s="173"/>
      <c r="I36" s="70"/>
      <c r="J36" s="70"/>
    </row>
    <row r="37" spans="2:10" ht="10.95" customHeight="1" x14ac:dyDescent="0.25">
      <c r="B37" s="178" t="s">
        <v>369</v>
      </c>
      <c r="C37" s="85"/>
      <c r="D37" s="130"/>
      <c r="E37" s="130"/>
      <c r="F37" s="130"/>
      <c r="G37" s="172"/>
      <c r="H37" s="173"/>
      <c r="I37" s="70"/>
      <c r="J37" s="70"/>
    </row>
    <row r="38" spans="2:10" ht="19.95" customHeight="1" thickBot="1" x14ac:dyDescent="0.35">
      <c r="C38" s="293"/>
      <c r="D38" s="293"/>
      <c r="E38" s="293"/>
      <c r="F38" s="293"/>
      <c r="G38" s="5"/>
    </row>
    <row r="39" spans="2:10" ht="19.95" customHeight="1" thickBot="1" x14ac:dyDescent="0.35">
      <c r="B39" s="112"/>
      <c r="D39" s="54"/>
      <c r="E39" s="54"/>
      <c r="F39" s="54"/>
      <c r="G39" s="298" t="s">
        <v>30</v>
      </c>
      <c r="H39" s="299"/>
      <c r="I39" s="55" t="s">
        <v>55</v>
      </c>
    </row>
    <row r="40" spans="2:10" ht="27" customHeight="1" x14ac:dyDescent="0.3">
      <c r="B40" s="300"/>
      <c r="C40" s="300"/>
      <c r="D40" s="300"/>
      <c r="E40" s="300"/>
      <c r="F40" s="301"/>
      <c r="G40" s="294" t="s">
        <v>68</v>
      </c>
      <c r="H40" s="295"/>
      <c r="I40" s="286" t="str">
        <f>IFERROR((IF(H33=0,"∞",ROUND((H23/H33),2))),"-")</f>
        <v>-</v>
      </c>
    </row>
    <row r="41" spans="2:10" ht="27" customHeight="1" thickBot="1" x14ac:dyDescent="0.35">
      <c r="G41" s="296" t="s">
        <v>69</v>
      </c>
      <c r="H41" s="297"/>
      <c r="I41" s="287"/>
    </row>
    <row r="42" spans="2:10" ht="27" customHeight="1" thickBot="1" x14ac:dyDescent="0.35">
      <c r="B42" s="300"/>
      <c r="C42" s="302"/>
      <c r="D42" s="302"/>
      <c r="E42" s="302"/>
      <c r="F42" s="303"/>
      <c r="G42" s="27"/>
      <c r="H42" s="27"/>
    </row>
    <row r="43" spans="2:10" ht="19.95" customHeight="1" thickBot="1" x14ac:dyDescent="0.35">
      <c r="D43" s="45"/>
      <c r="E43" s="45"/>
      <c r="F43" s="45"/>
      <c r="G43" s="42" t="s">
        <v>360</v>
      </c>
      <c r="H43" s="29" t="s">
        <v>35</v>
      </c>
      <c r="I43" s="28" t="s">
        <v>370</v>
      </c>
    </row>
    <row r="44" spans="2:10" ht="19.95" customHeight="1" x14ac:dyDescent="0.3">
      <c r="G44" s="159" t="s">
        <v>355</v>
      </c>
      <c r="H44" s="166">
        <v>100</v>
      </c>
      <c r="I44" s="288" t="str">
        <f>IF(I40="-","-",ROUND((IF(I40="∞",1,IF(I40&lt;=1,0,IF(I40&gt;=1.3,1,((I40-1)/(1.3-1)))))),4))</f>
        <v>-</v>
      </c>
    </row>
    <row r="45" spans="2:10" ht="19.95" customHeight="1" x14ac:dyDescent="0.3">
      <c r="G45" s="161" t="s">
        <v>356</v>
      </c>
      <c r="H45" s="162" t="s">
        <v>33</v>
      </c>
      <c r="I45" s="289"/>
    </row>
    <row r="46" spans="2:10" ht="19.95" customHeight="1" thickBot="1" x14ac:dyDescent="0.35">
      <c r="G46" s="163" t="s">
        <v>357</v>
      </c>
      <c r="H46" s="167">
        <v>0</v>
      </c>
      <c r="I46" s="290"/>
    </row>
    <row r="47" spans="2:10" ht="19.95" customHeight="1" thickBot="1" x14ac:dyDescent="0.35"/>
    <row r="48" spans="2:10" ht="19.95" customHeight="1" thickBot="1" x14ac:dyDescent="0.35">
      <c r="H48" s="281" t="s">
        <v>9</v>
      </c>
      <c r="I48" s="282"/>
    </row>
    <row r="49" spans="6:9" ht="30" customHeight="1" thickBot="1" x14ac:dyDescent="0.35">
      <c r="H49" s="165" t="s">
        <v>371</v>
      </c>
      <c r="I49" s="38" t="str">
        <f>IF(I44="-","-",ROUND((I44/3),4))</f>
        <v>-</v>
      </c>
    </row>
    <row r="54" spans="6:9" x14ac:dyDescent="0.3">
      <c r="F54" s="110"/>
    </row>
  </sheetData>
  <sheetProtection algorithmName="SHA-512" hashValue="nUdBD5F7KHePWJ/dUakNnvrrB6AZfDbQ0OzmovFfHj5LwlHHQ9tK2oXduoDlbMNmvm3Glask2o3CA63TNXCq3w==" saltValue="1sW1Jf2BIdGSHJOsoVYZDQ==" spinCount="100000" sheet="1" objects="1" scenarios="1"/>
  <mergeCells count="37">
    <mergeCell ref="H48:I48"/>
    <mergeCell ref="B11:B16"/>
    <mergeCell ref="D11:F11"/>
    <mergeCell ref="I40:I41"/>
    <mergeCell ref="I44:I46"/>
    <mergeCell ref="I31:I32"/>
    <mergeCell ref="D31:F31"/>
    <mergeCell ref="B31:B32"/>
    <mergeCell ref="C38:F38"/>
    <mergeCell ref="C24:F24"/>
    <mergeCell ref="G40:H40"/>
    <mergeCell ref="G41:H41"/>
    <mergeCell ref="G39:H39"/>
    <mergeCell ref="B40:F40"/>
    <mergeCell ref="D25:F25"/>
    <mergeCell ref="B42:F42"/>
    <mergeCell ref="C9:F9"/>
    <mergeCell ref="D10:F10"/>
    <mergeCell ref="D22:F22"/>
    <mergeCell ref="D20:F20"/>
    <mergeCell ref="D19:F19"/>
    <mergeCell ref="D18:F18"/>
    <mergeCell ref="D17:F17"/>
    <mergeCell ref="D21:F21"/>
    <mergeCell ref="B3:C3"/>
    <mergeCell ref="B4:C4"/>
    <mergeCell ref="B5:C5"/>
    <mergeCell ref="B6:C6"/>
    <mergeCell ref="C8:F8"/>
    <mergeCell ref="D26:F26"/>
    <mergeCell ref="D27:F27"/>
    <mergeCell ref="D29:F29"/>
    <mergeCell ref="D12:F12"/>
    <mergeCell ref="D13:F13"/>
    <mergeCell ref="D14:F14"/>
    <mergeCell ref="D15:F15"/>
    <mergeCell ref="D16:F16"/>
  </mergeCells>
  <dataValidations count="1">
    <dataValidation type="list" allowBlank="1" showInputMessage="1" showErrorMessage="1" sqref="J25:J30 J10 J12:J20" xr:uid="{00000000-0002-0000-0200-000000000000}">
      <formula1>D_Source</formula1>
    </dataValidation>
  </dataValidations>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NIAC">
    <tabColor rgb="FFFFC000"/>
    <pageSetUpPr autoPageBreaks="0" fitToPage="1"/>
  </sheetPr>
  <dimension ref="B1:M57"/>
  <sheetViews>
    <sheetView showGridLines="0" zoomScale="80" zoomScaleNormal="80" zoomScaleSheetLayoutView="70" workbookViewId="0">
      <selection activeCell="H29" sqref="H29"/>
    </sheetView>
  </sheetViews>
  <sheetFormatPr defaultColWidth="8.77734375" defaultRowHeight="14.4" x14ac:dyDescent="0.3"/>
  <cols>
    <col min="1" max="1" width="7.6640625" style="67" customWidth="1"/>
    <col min="2" max="2" width="15.6640625" style="76" customWidth="1"/>
    <col min="3" max="3" width="5.6640625" style="67" customWidth="1"/>
    <col min="4" max="4" width="15.21875" style="67" customWidth="1"/>
    <col min="5" max="5" width="3.44140625" style="67" customWidth="1"/>
    <col min="6" max="6" width="55.21875" style="67" customWidth="1"/>
    <col min="7" max="7" width="28.6640625" style="67" customWidth="1"/>
    <col min="8" max="8" width="28.6640625" style="68" customWidth="1"/>
    <col min="9" max="9" width="45.6640625" style="68" customWidth="1"/>
    <col min="10" max="10" width="35.5546875" style="67" customWidth="1"/>
    <col min="11" max="11" width="8.109375" style="67" customWidth="1"/>
    <col min="12" max="12" width="39.77734375" style="67" hidden="1" customWidth="1"/>
    <col min="13" max="13" width="39.5546875" style="113" customWidth="1"/>
    <col min="14" max="16384" width="8.77734375" style="67"/>
  </cols>
  <sheetData>
    <row r="1" spans="2:13" x14ac:dyDescent="0.3">
      <c r="B1" s="119" t="s">
        <v>302</v>
      </c>
    </row>
    <row r="3" spans="2:13" x14ac:dyDescent="0.3">
      <c r="B3" s="275" t="s">
        <v>11</v>
      </c>
      <c r="C3" s="275"/>
      <c r="D3" s="85"/>
      <c r="E3" s="85" t="s">
        <v>5</v>
      </c>
      <c r="F3" s="327">
        <f>'General Instructions'!E5</f>
        <v>0</v>
      </c>
      <c r="G3" s="327"/>
      <c r="H3" s="327"/>
      <c r="I3" s="67"/>
    </row>
    <row r="4" spans="2:13" hidden="1" x14ac:dyDescent="0.3">
      <c r="B4" s="275" t="s">
        <v>12</v>
      </c>
      <c r="C4" s="275"/>
      <c r="D4" s="85"/>
      <c r="E4" s="85" t="s">
        <v>5</v>
      </c>
      <c r="F4" s="327">
        <f>'General Instructions'!E6</f>
        <v>0</v>
      </c>
      <c r="G4" s="327"/>
      <c r="H4" s="327"/>
      <c r="I4" s="67"/>
    </row>
    <row r="5" spans="2:13" x14ac:dyDescent="0.3">
      <c r="B5" s="275" t="s">
        <v>13</v>
      </c>
      <c r="C5" s="275"/>
      <c r="D5" s="85"/>
      <c r="E5" s="85" t="s">
        <v>5</v>
      </c>
      <c r="F5" s="327">
        <f>'General Instructions'!E7</f>
        <v>0</v>
      </c>
      <c r="G5" s="327"/>
      <c r="H5" s="327"/>
      <c r="I5" s="67"/>
    </row>
    <row r="6" spans="2:13" x14ac:dyDescent="0.3">
      <c r="B6" s="275" t="s">
        <v>6</v>
      </c>
      <c r="C6" s="275"/>
      <c r="D6" s="85"/>
      <c r="E6" s="85" t="s">
        <v>5</v>
      </c>
      <c r="F6" s="74" t="str">
        <f>'General Instructions'!E8</f>
        <v/>
      </c>
      <c r="G6" s="74"/>
      <c r="H6" s="74"/>
      <c r="I6" s="75"/>
    </row>
    <row r="7" spans="2:13" ht="15" thickBot="1" x14ac:dyDescent="0.35"/>
    <row r="8" spans="2:13" ht="43.95" customHeight="1" thickBot="1" x14ac:dyDescent="0.35">
      <c r="B8" s="125" t="s">
        <v>287</v>
      </c>
      <c r="C8" s="276" t="s">
        <v>21</v>
      </c>
      <c r="D8" s="276"/>
      <c r="E8" s="276"/>
      <c r="F8" s="328"/>
      <c r="G8" s="49" t="s">
        <v>24</v>
      </c>
      <c r="H8" s="49" t="s">
        <v>24</v>
      </c>
      <c r="I8" s="50" t="s">
        <v>22</v>
      </c>
      <c r="J8" s="51" t="s">
        <v>61</v>
      </c>
      <c r="L8" s="114" t="s">
        <v>271</v>
      </c>
      <c r="M8" s="67"/>
    </row>
    <row r="9" spans="2:13" ht="30" customHeight="1" x14ac:dyDescent="0.3">
      <c r="B9" s="329">
        <v>5.3</v>
      </c>
      <c r="C9" s="277" t="s">
        <v>91</v>
      </c>
      <c r="D9" s="278"/>
      <c r="E9" s="278"/>
      <c r="F9" s="333"/>
      <c r="G9" s="108"/>
      <c r="H9" s="216"/>
      <c r="I9" s="232"/>
      <c r="J9" s="246"/>
      <c r="K9" s="76"/>
      <c r="L9" s="115"/>
      <c r="M9" s="67"/>
    </row>
    <row r="10" spans="2:13" ht="55.05" customHeight="1" x14ac:dyDescent="0.3">
      <c r="B10" s="284"/>
      <c r="C10" s="77" t="s">
        <v>278</v>
      </c>
      <c r="D10" s="279" t="s">
        <v>78</v>
      </c>
      <c r="E10" s="279"/>
      <c r="F10" s="280"/>
      <c r="G10" s="105"/>
      <c r="H10" s="217"/>
      <c r="I10" s="334" t="s">
        <v>387</v>
      </c>
      <c r="J10" s="95" t="s">
        <v>62</v>
      </c>
      <c r="L10" s="115"/>
      <c r="M10" s="67"/>
    </row>
    <row r="11" spans="2:13" ht="52.05" customHeight="1" x14ac:dyDescent="0.3">
      <c r="B11" s="284"/>
      <c r="C11" s="155" t="s">
        <v>303</v>
      </c>
      <c r="D11" s="330" t="s">
        <v>86</v>
      </c>
      <c r="E11" s="330"/>
      <c r="F11" s="331"/>
      <c r="G11" s="147"/>
      <c r="H11" s="218"/>
      <c r="I11" s="335"/>
      <c r="J11" s="126" t="s">
        <v>62</v>
      </c>
      <c r="K11" s="76"/>
      <c r="L11" s="115"/>
      <c r="M11" s="67"/>
    </row>
    <row r="12" spans="2:13" ht="30" customHeight="1" x14ac:dyDescent="0.3">
      <c r="B12" s="285"/>
      <c r="C12" s="332" t="s">
        <v>77</v>
      </c>
      <c r="D12" s="332"/>
      <c r="E12" s="332"/>
      <c r="F12" s="332"/>
      <c r="G12" s="211"/>
      <c r="H12" s="219" t="str">
        <f>IF(AND(ISNUMBER(G9),ISNUMBER(G10),ISNUMBER(G11)),(ABS(G9)-ABS(G10)+MIN(ABS(G10),ABS(G11))),"")</f>
        <v/>
      </c>
      <c r="I12" s="206"/>
      <c r="J12" s="53"/>
      <c r="L12" s="115"/>
      <c r="M12" s="67"/>
    </row>
    <row r="13" spans="2:13" ht="30" customHeight="1" x14ac:dyDescent="0.3">
      <c r="B13" s="141">
        <v>5.4</v>
      </c>
      <c r="C13" s="304" t="s">
        <v>80</v>
      </c>
      <c r="D13" s="305"/>
      <c r="E13" s="305"/>
      <c r="F13" s="306"/>
      <c r="G13" s="193"/>
      <c r="H13" s="211"/>
      <c r="I13" s="206"/>
      <c r="J13" s="208"/>
      <c r="L13" s="115"/>
      <c r="M13" s="67"/>
    </row>
    <row r="14" spans="2:13" ht="30" customHeight="1" x14ac:dyDescent="0.3">
      <c r="B14" s="141">
        <v>5.5</v>
      </c>
      <c r="C14" s="342" t="s">
        <v>79</v>
      </c>
      <c r="D14" s="343"/>
      <c r="E14" s="343"/>
      <c r="F14" s="344"/>
      <c r="G14" s="195"/>
      <c r="H14" s="219" t="str">
        <f>IF(ISNUMBER(G13),G13*0.08,"")</f>
        <v/>
      </c>
      <c r="I14" s="206"/>
      <c r="J14" s="208"/>
      <c r="L14" s="115"/>
      <c r="M14" s="67"/>
    </row>
    <row r="15" spans="2:13" ht="30" customHeight="1" thickBot="1" x14ac:dyDescent="0.35">
      <c r="B15" s="156"/>
      <c r="C15" s="339" t="s">
        <v>71</v>
      </c>
      <c r="D15" s="340"/>
      <c r="E15" s="340"/>
      <c r="F15" s="341"/>
      <c r="G15" s="212"/>
      <c r="H15" s="220" t="str">
        <f>IF(AND(ISNUMBER(H12),ISNUMBER(H14)),ABS(H12)-ABS(H14),"")</f>
        <v/>
      </c>
      <c r="I15" s="233"/>
      <c r="J15" s="209"/>
      <c r="K15" s="76"/>
      <c r="L15" s="115"/>
      <c r="M15" s="67"/>
    </row>
    <row r="16" spans="2:13" ht="30" customHeight="1" x14ac:dyDescent="0.3">
      <c r="B16" s="307" t="s">
        <v>345</v>
      </c>
      <c r="C16" s="317" t="s">
        <v>346</v>
      </c>
      <c r="D16" s="318"/>
      <c r="E16" s="318"/>
      <c r="F16" s="319"/>
      <c r="G16" s="157"/>
      <c r="H16" s="221"/>
      <c r="I16" s="234"/>
      <c r="J16" s="158" t="s">
        <v>62</v>
      </c>
      <c r="K16" s="76"/>
      <c r="L16" s="115"/>
      <c r="M16" s="67"/>
    </row>
    <row r="17" spans="2:13" ht="30" customHeight="1" x14ac:dyDescent="0.3">
      <c r="B17" s="308"/>
      <c r="C17" s="44" t="s">
        <v>278</v>
      </c>
      <c r="D17" s="271" t="s">
        <v>352</v>
      </c>
      <c r="E17" s="271"/>
      <c r="F17" s="272"/>
      <c r="G17" s="106"/>
      <c r="H17" s="222"/>
      <c r="I17" s="235"/>
      <c r="J17" s="96" t="s">
        <v>62</v>
      </c>
      <c r="K17" s="76"/>
      <c r="L17" s="115" t="s">
        <v>266</v>
      </c>
      <c r="M17" s="67"/>
    </row>
    <row r="18" spans="2:13" ht="30" customHeight="1" x14ac:dyDescent="0.3">
      <c r="B18" s="313"/>
      <c r="C18" s="304" t="s">
        <v>373</v>
      </c>
      <c r="D18" s="305"/>
      <c r="E18" s="305"/>
      <c r="F18" s="306"/>
      <c r="G18" s="198"/>
      <c r="H18" s="219" t="str">
        <f>IF(AND(ISNUMBER(G16),ISNUMBER(G17)),ABS(G16)-ABS(G17),"")</f>
        <v/>
      </c>
      <c r="I18" s="235"/>
      <c r="J18" s="244"/>
      <c r="K18" s="76"/>
      <c r="L18" s="115"/>
      <c r="M18" s="67"/>
    </row>
    <row r="19" spans="2:13" ht="40.049999999999997" customHeight="1" x14ac:dyDescent="0.3">
      <c r="B19" s="323" t="s">
        <v>347</v>
      </c>
      <c r="C19" s="320" t="s">
        <v>264</v>
      </c>
      <c r="D19" s="321"/>
      <c r="E19" s="321"/>
      <c r="F19" s="322"/>
      <c r="G19" s="193"/>
      <c r="H19" s="223"/>
      <c r="I19" s="235"/>
      <c r="J19" s="96" t="s">
        <v>62</v>
      </c>
      <c r="L19" s="115"/>
      <c r="M19" s="67"/>
    </row>
    <row r="20" spans="2:13" ht="40.049999999999997" customHeight="1" x14ac:dyDescent="0.3">
      <c r="B20" s="308"/>
      <c r="C20" s="44" t="s">
        <v>278</v>
      </c>
      <c r="D20" s="271" t="s">
        <v>342</v>
      </c>
      <c r="E20" s="271"/>
      <c r="F20" s="272"/>
      <c r="G20" s="106"/>
      <c r="H20" s="222"/>
      <c r="I20" s="235"/>
      <c r="J20" s="96" t="s">
        <v>62</v>
      </c>
      <c r="L20" s="115" t="s">
        <v>267</v>
      </c>
      <c r="M20" s="67"/>
    </row>
    <row r="21" spans="2:13" ht="30" customHeight="1" x14ac:dyDescent="0.3">
      <c r="B21" s="313"/>
      <c r="C21" s="304" t="s">
        <v>374</v>
      </c>
      <c r="D21" s="305"/>
      <c r="E21" s="305"/>
      <c r="F21" s="306"/>
      <c r="G21" s="198"/>
      <c r="H21" s="219" t="str">
        <f>IF(AND(ISNUMBER(G19),ISNUMBER(G20)),ABS(G19)-ABS(G20),"")</f>
        <v/>
      </c>
      <c r="I21" s="235"/>
      <c r="J21" s="244"/>
      <c r="L21" s="115"/>
      <c r="M21" s="67"/>
    </row>
    <row r="22" spans="2:13" ht="40.950000000000003" customHeight="1" x14ac:dyDescent="0.3">
      <c r="B22" s="141" t="s">
        <v>348</v>
      </c>
      <c r="C22" s="304" t="s">
        <v>343</v>
      </c>
      <c r="D22" s="305"/>
      <c r="E22" s="305"/>
      <c r="F22" s="306"/>
      <c r="G22" s="198"/>
      <c r="H22" s="106"/>
      <c r="I22" s="236"/>
      <c r="J22" s="96" t="s">
        <v>62</v>
      </c>
      <c r="L22" s="115"/>
      <c r="M22" s="67"/>
    </row>
    <row r="23" spans="2:13" ht="63" customHeight="1" x14ac:dyDescent="0.3">
      <c r="B23" s="323" t="s">
        <v>349</v>
      </c>
      <c r="C23" s="320" t="s">
        <v>367</v>
      </c>
      <c r="D23" s="321"/>
      <c r="E23" s="321"/>
      <c r="F23" s="322"/>
      <c r="G23" s="106"/>
      <c r="H23" s="222"/>
      <c r="I23" s="237" t="s">
        <v>422</v>
      </c>
      <c r="J23" s="96" t="s">
        <v>62</v>
      </c>
      <c r="L23" s="115"/>
      <c r="M23" s="67"/>
    </row>
    <row r="24" spans="2:13" ht="40.049999999999997" customHeight="1" x14ac:dyDescent="0.3">
      <c r="B24" s="308"/>
      <c r="C24" s="44" t="s">
        <v>278</v>
      </c>
      <c r="D24" s="271" t="s">
        <v>344</v>
      </c>
      <c r="E24" s="271"/>
      <c r="F24" s="272"/>
      <c r="G24" s="106"/>
      <c r="H24" s="222"/>
      <c r="I24" s="235"/>
      <c r="J24" s="96" t="s">
        <v>62</v>
      </c>
      <c r="L24" s="115"/>
      <c r="M24" s="67"/>
    </row>
    <row r="25" spans="2:13" ht="30" customHeight="1" x14ac:dyDescent="0.3">
      <c r="B25" s="313"/>
      <c r="C25" s="304" t="s">
        <v>375</v>
      </c>
      <c r="D25" s="305"/>
      <c r="E25" s="305"/>
      <c r="F25" s="306"/>
      <c r="G25" s="198"/>
      <c r="H25" s="219" t="str">
        <f>IF(AND(ISNUMBER(G23),ISNUMBER(G24)),ABS(G23)-ABS(G24),"")</f>
        <v/>
      </c>
      <c r="I25" s="235"/>
      <c r="J25" s="244"/>
      <c r="L25" s="115"/>
      <c r="M25" s="67"/>
    </row>
    <row r="26" spans="2:13" ht="30" customHeight="1" x14ac:dyDescent="0.3">
      <c r="B26" s="323" t="s">
        <v>350</v>
      </c>
      <c r="C26" s="320" t="s">
        <v>365</v>
      </c>
      <c r="D26" s="321"/>
      <c r="E26" s="321"/>
      <c r="F26" s="322"/>
      <c r="G26" s="106"/>
      <c r="H26" s="222"/>
      <c r="I26" s="235"/>
      <c r="J26" s="96" t="s">
        <v>62</v>
      </c>
      <c r="L26" s="115"/>
      <c r="M26" s="67"/>
    </row>
    <row r="27" spans="2:13" ht="40.049999999999997" customHeight="1" x14ac:dyDescent="0.3">
      <c r="B27" s="308"/>
      <c r="C27" s="44" t="s">
        <v>278</v>
      </c>
      <c r="D27" s="271" t="s">
        <v>366</v>
      </c>
      <c r="E27" s="271"/>
      <c r="F27" s="272"/>
      <c r="G27" s="106"/>
      <c r="H27" s="222"/>
      <c r="I27" s="235"/>
      <c r="J27" s="96" t="s">
        <v>62</v>
      </c>
      <c r="L27" s="115" t="s">
        <v>268</v>
      </c>
      <c r="M27" s="67"/>
    </row>
    <row r="28" spans="2:13" ht="30" customHeight="1" x14ac:dyDescent="0.3">
      <c r="B28" s="313"/>
      <c r="C28" s="304" t="s">
        <v>377</v>
      </c>
      <c r="D28" s="305"/>
      <c r="E28" s="305"/>
      <c r="F28" s="306"/>
      <c r="G28" s="198"/>
      <c r="H28" s="219" t="str">
        <f>IF(AND(ISNUMBER(G26),ISNUMBER(G27)),ABS(G26)-ABS(G27),"")</f>
        <v/>
      </c>
      <c r="I28" s="235"/>
      <c r="J28" s="244"/>
      <c r="L28" s="115"/>
      <c r="M28" s="67"/>
    </row>
    <row r="29" spans="2:13" ht="30" customHeight="1" thickBot="1" x14ac:dyDescent="0.35">
      <c r="B29" s="180" t="s">
        <v>351</v>
      </c>
      <c r="C29" s="324" t="s">
        <v>376</v>
      </c>
      <c r="D29" s="325"/>
      <c r="E29" s="325"/>
      <c r="F29" s="326"/>
      <c r="G29" s="213"/>
      <c r="H29" s="224" t="str">
        <f>IF(AND(ISNUMBER(H18),ISNUMBER(H21),ISNUMBER(H22),ISNUMBER(H25),ISNUMBER(H28)),SUM(H18,H21,H22,H25,H28),"")</f>
        <v/>
      </c>
      <c r="I29" s="238"/>
      <c r="J29" s="245"/>
      <c r="L29" s="115"/>
      <c r="M29" s="67"/>
    </row>
    <row r="30" spans="2:13" ht="30" customHeight="1" x14ac:dyDescent="0.3">
      <c r="B30" s="307" t="s">
        <v>379</v>
      </c>
      <c r="C30" s="348" t="s">
        <v>353</v>
      </c>
      <c r="D30" s="349"/>
      <c r="E30" s="349"/>
      <c r="F30" s="350"/>
      <c r="G30" s="181"/>
      <c r="H30" s="225"/>
      <c r="I30" s="239"/>
      <c r="J30" s="158" t="s">
        <v>62</v>
      </c>
      <c r="L30" s="115"/>
      <c r="M30" s="67"/>
    </row>
    <row r="31" spans="2:13" ht="40.049999999999997" customHeight="1" x14ac:dyDescent="0.3">
      <c r="B31" s="308"/>
      <c r="C31" s="304" t="s">
        <v>269</v>
      </c>
      <c r="D31" s="305"/>
      <c r="E31" s="305"/>
      <c r="F31" s="306"/>
      <c r="G31" s="107"/>
      <c r="H31" s="226"/>
      <c r="I31" s="240"/>
      <c r="J31" s="96" t="s">
        <v>62</v>
      </c>
      <c r="L31" s="115"/>
      <c r="M31" s="67"/>
    </row>
    <row r="32" spans="2:13" ht="40.049999999999997" customHeight="1" x14ac:dyDescent="0.3">
      <c r="B32" s="308"/>
      <c r="C32" s="304" t="s">
        <v>343</v>
      </c>
      <c r="D32" s="305"/>
      <c r="E32" s="305"/>
      <c r="F32" s="306"/>
      <c r="G32" s="107"/>
      <c r="H32" s="227"/>
      <c r="I32" s="240"/>
      <c r="J32" s="97" t="s">
        <v>62</v>
      </c>
      <c r="L32" s="115"/>
      <c r="M32" s="67"/>
    </row>
    <row r="33" spans="2:13" ht="60" customHeight="1" x14ac:dyDescent="0.3">
      <c r="B33" s="308"/>
      <c r="C33" s="304" t="s">
        <v>367</v>
      </c>
      <c r="D33" s="305"/>
      <c r="E33" s="305"/>
      <c r="F33" s="306"/>
      <c r="G33" s="107"/>
      <c r="H33" s="226"/>
      <c r="I33" s="237" t="s">
        <v>422</v>
      </c>
      <c r="J33" s="84"/>
      <c r="L33" s="115"/>
      <c r="M33" s="67"/>
    </row>
    <row r="34" spans="2:13" ht="30" customHeight="1" x14ac:dyDescent="0.3">
      <c r="B34" s="308"/>
      <c r="C34" s="304" t="s">
        <v>270</v>
      </c>
      <c r="D34" s="305"/>
      <c r="E34" s="305"/>
      <c r="F34" s="306"/>
      <c r="G34" s="107"/>
      <c r="H34" s="226"/>
      <c r="I34" s="240"/>
      <c r="J34" s="96" t="s">
        <v>62</v>
      </c>
      <c r="L34" s="115"/>
      <c r="M34" s="67"/>
    </row>
    <row r="35" spans="2:13" ht="60" customHeight="1" thickBot="1" x14ac:dyDescent="0.35">
      <c r="B35" s="309"/>
      <c r="C35" s="345" t="s">
        <v>381</v>
      </c>
      <c r="D35" s="346"/>
      <c r="E35" s="346"/>
      <c r="F35" s="347"/>
      <c r="G35" s="214"/>
      <c r="H35" s="228" t="str" cm="1">
        <f t="array" ref="H35">IF(AND(ISNUMBER(G30),ISNUMBER(G31),ISNUMBER(G32),ISNUMBER(G33),ISNUMBER(G34)),SUM(ABS(G30:G34)),"")</f>
        <v/>
      </c>
      <c r="I35" s="241" t="s">
        <v>420</v>
      </c>
      <c r="J35" s="243"/>
      <c r="K35" s="76"/>
      <c r="L35" s="115"/>
      <c r="M35" s="67"/>
    </row>
    <row r="36" spans="2:13" ht="30" customHeight="1" x14ac:dyDescent="0.3">
      <c r="B36" s="308" t="s">
        <v>380</v>
      </c>
      <c r="C36" s="314" t="s">
        <v>353</v>
      </c>
      <c r="D36" s="315"/>
      <c r="E36" s="315"/>
      <c r="F36" s="316"/>
      <c r="G36" s="107"/>
      <c r="H36" s="229"/>
      <c r="I36" s="242"/>
      <c r="J36" s="179" t="s">
        <v>62</v>
      </c>
      <c r="L36" s="115"/>
      <c r="M36" s="67"/>
    </row>
    <row r="37" spans="2:13" ht="40.049999999999997" customHeight="1" x14ac:dyDescent="0.3">
      <c r="B37" s="308"/>
      <c r="C37" s="304" t="s">
        <v>264</v>
      </c>
      <c r="D37" s="305"/>
      <c r="E37" s="305"/>
      <c r="F37" s="306"/>
      <c r="G37" s="107"/>
      <c r="H37" s="226"/>
      <c r="I37" s="240"/>
      <c r="J37" s="96" t="s">
        <v>62</v>
      </c>
      <c r="L37" s="115"/>
      <c r="M37" s="67"/>
    </row>
    <row r="38" spans="2:13" ht="40.049999999999997" customHeight="1" x14ac:dyDescent="0.3">
      <c r="B38" s="308"/>
      <c r="C38" s="304" t="s">
        <v>343</v>
      </c>
      <c r="D38" s="305"/>
      <c r="E38" s="305"/>
      <c r="F38" s="306"/>
      <c r="G38" s="107"/>
      <c r="H38" s="227"/>
      <c r="I38" s="240"/>
      <c r="J38" s="97" t="s">
        <v>62</v>
      </c>
      <c r="L38" s="115"/>
      <c r="M38" s="67"/>
    </row>
    <row r="39" spans="2:13" ht="49.95" customHeight="1" x14ac:dyDescent="0.3">
      <c r="B39" s="308"/>
      <c r="C39" s="304" t="s">
        <v>367</v>
      </c>
      <c r="D39" s="305"/>
      <c r="E39" s="305"/>
      <c r="F39" s="306"/>
      <c r="G39" s="107"/>
      <c r="H39" s="229"/>
      <c r="I39" s="237" t="s">
        <v>422</v>
      </c>
      <c r="J39" s="97" t="s">
        <v>62</v>
      </c>
      <c r="L39" s="115"/>
      <c r="M39" s="67"/>
    </row>
    <row r="40" spans="2:13" ht="30" customHeight="1" x14ac:dyDescent="0.3">
      <c r="B40" s="308"/>
      <c r="C40" s="304" t="s">
        <v>265</v>
      </c>
      <c r="D40" s="305"/>
      <c r="E40" s="305"/>
      <c r="F40" s="306"/>
      <c r="G40" s="107"/>
      <c r="H40" s="226"/>
      <c r="I40" s="240"/>
      <c r="J40" s="96" t="s">
        <v>62</v>
      </c>
      <c r="L40" s="115"/>
      <c r="M40" s="67"/>
    </row>
    <row r="41" spans="2:13" ht="40.049999999999997" customHeight="1" x14ac:dyDescent="0.3">
      <c r="B41" s="313"/>
      <c r="C41" s="310" t="s">
        <v>378</v>
      </c>
      <c r="D41" s="311"/>
      <c r="E41" s="311"/>
      <c r="F41" s="312"/>
      <c r="G41" s="215"/>
      <c r="H41" s="230" t="str" cm="1">
        <f t="array" ref="H41">IF(AND(ISNUMBER(G36),ISNUMBER(G37),ISNUMBER(G38),ISNUMBER(G39),ISNUMBER(G40)),SUM(ABS(G36:G40)),"")</f>
        <v/>
      </c>
      <c r="I41" s="202" t="s">
        <v>421</v>
      </c>
      <c r="J41" s="111"/>
      <c r="L41" s="115"/>
      <c r="M41" s="67"/>
    </row>
    <row r="42" spans="2:13" ht="30" customHeight="1" thickBot="1" x14ac:dyDescent="0.35">
      <c r="B42" s="117"/>
      <c r="C42" s="324" t="s">
        <v>389</v>
      </c>
      <c r="D42" s="325"/>
      <c r="E42" s="325"/>
      <c r="F42" s="326"/>
      <c r="G42" s="248"/>
      <c r="H42" s="231" t="str">
        <f>IF(AND(ISNUMBER(H29),ISNUMBER(H35),ISNUMBER(H41)),IF(H29+ABS(H35)-ABS(H41)&lt;0,0,H29+ABS(H35)-ABS(H41)),"")</f>
        <v/>
      </c>
      <c r="I42" s="79"/>
      <c r="J42" s="80"/>
      <c r="L42" s="115"/>
      <c r="M42" s="67"/>
    </row>
    <row r="43" spans="2:13" ht="19.95" customHeight="1" x14ac:dyDescent="0.3">
      <c r="C43" s="327"/>
      <c r="D43" s="327"/>
      <c r="E43" s="327"/>
      <c r="F43" s="327"/>
    </row>
    <row r="44" spans="2:13" ht="10.95" customHeight="1" x14ac:dyDescent="0.25">
      <c r="B44" s="178" t="s">
        <v>368</v>
      </c>
    </row>
    <row r="45" spans="2:13" ht="10.95" customHeight="1" x14ac:dyDescent="0.25">
      <c r="B45" s="178" t="s">
        <v>388</v>
      </c>
    </row>
    <row r="46" spans="2:13" ht="19.95" customHeight="1" thickBot="1" x14ac:dyDescent="0.3">
      <c r="B46" s="178"/>
    </row>
    <row r="47" spans="2:13" ht="19.95" customHeight="1" thickBot="1" x14ac:dyDescent="0.35">
      <c r="B47" s="118"/>
      <c r="C47" s="69"/>
      <c r="D47" s="69"/>
      <c r="E47" s="69"/>
      <c r="F47" s="69"/>
      <c r="G47" s="298" t="s">
        <v>30</v>
      </c>
      <c r="H47" s="299"/>
      <c r="I47" s="55" t="s">
        <v>23</v>
      </c>
    </row>
    <row r="48" spans="2:13" ht="31.95" customHeight="1" x14ac:dyDescent="0.3">
      <c r="C48" s="70"/>
      <c r="D48" s="70"/>
      <c r="E48" s="70"/>
      <c r="F48" s="70"/>
      <c r="G48" s="294" t="s">
        <v>259</v>
      </c>
      <c r="H48" s="295"/>
      <c r="I48" s="336" t="str">
        <f>IFERROR((IF(H42=0,"∞",ROUND((H15/H42),2))),"-")</f>
        <v>-</v>
      </c>
    </row>
    <row r="49" spans="3:10" ht="31.95" customHeight="1" thickBot="1" x14ac:dyDescent="0.35">
      <c r="C49" s="70"/>
      <c r="D49" s="70"/>
      <c r="E49" s="70"/>
      <c r="F49" s="70"/>
      <c r="G49" s="337" t="s">
        <v>2</v>
      </c>
      <c r="H49" s="338"/>
      <c r="I49" s="287"/>
      <c r="J49" s="86"/>
    </row>
    <row r="50" spans="3:10" ht="19.95" customHeight="1" thickBot="1" x14ac:dyDescent="0.35">
      <c r="C50" s="71"/>
      <c r="D50" s="71"/>
      <c r="E50" s="71"/>
      <c r="F50" s="71"/>
      <c r="G50" s="71"/>
      <c r="H50" s="71"/>
      <c r="J50" s="72"/>
    </row>
    <row r="51" spans="3:10" ht="19.95" customHeight="1" thickBot="1" x14ac:dyDescent="0.35">
      <c r="D51" s="73"/>
      <c r="E51" s="73"/>
      <c r="F51" s="73"/>
      <c r="G51" s="42" t="s">
        <v>360</v>
      </c>
      <c r="H51" s="29" t="s">
        <v>35</v>
      </c>
      <c r="I51" s="28" t="s">
        <v>370</v>
      </c>
    </row>
    <row r="52" spans="3:10" ht="19.95" customHeight="1" x14ac:dyDescent="0.3">
      <c r="G52" s="159" t="s">
        <v>358</v>
      </c>
      <c r="H52" s="160">
        <v>100</v>
      </c>
      <c r="I52" s="288" t="str">
        <f>IF(I48="-","-",ROUND((IF(I48="∞",1,IF(I48&lt;=1,0,IF(I48&gt;=3,1,((I48-1)/(3-1)))))),4))</f>
        <v>-</v>
      </c>
    </row>
    <row r="53" spans="3:10" ht="19.95" customHeight="1" x14ac:dyDescent="0.3">
      <c r="G53" s="161" t="s">
        <v>359</v>
      </c>
      <c r="H53" s="162" t="s">
        <v>33</v>
      </c>
      <c r="I53" s="289"/>
    </row>
    <row r="54" spans="3:10" ht="19.95" customHeight="1" thickBot="1" x14ac:dyDescent="0.35">
      <c r="G54" s="163" t="s">
        <v>58</v>
      </c>
      <c r="H54" s="164">
        <v>0</v>
      </c>
      <c r="I54" s="290"/>
    </row>
    <row r="55" spans="3:10" ht="19.95" customHeight="1" thickBot="1" x14ac:dyDescent="0.35"/>
    <row r="56" spans="3:10" ht="19.95" customHeight="1" thickBot="1" x14ac:dyDescent="0.35">
      <c r="H56" s="281" t="s">
        <v>9</v>
      </c>
      <c r="I56" s="282"/>
    </row>
    <row r="57" spans="3:10" ht="30" customHeight="1" thickBot="1" x14ac:dyDescent="0.35">
      <c r="H57" s="165" t="s">
        <v>371</v>
      </c>
      <c r="I57" s="38" t="str">
        <f>IF(I52="-","-",ROUND(I52/3,4))</f>
        <v>-</v>
      </c>
    </row>
  </sheetData>
  <sheetProtection algorithmName="SHA-512" hashValue="QofIjqMda2iVfUuU+RR97poSBCxCKDqqsDzb//c6DF33/vrL00PrhRpW/obScGMmsUElpIXRd1QjEnQvdp16HA==" saltValue="Zqh8P8//JGp8MG0nbnSKGw==" spinCount="100000" sheet="1" objects="1" scenarios="1"/>
  <mergeCells count="57">
    <mergeCell ref="I10:I11"/>
    <mergeCell ref="C42:F42"/>
    <mergeCell ref="H56:I56"/>
    <mergeCell ref="C43:F43"/>
    <mergeCell ref="G47:H47"/>
    <mergeCell ref="G48:H48"/>
    <mergeCell ref="I48:I49"/>
    <mergeCell ref="G49:H49"/>
    <mergeCell ref="I52:I54"/>
    <mergeCell ref="C15:F15"/>
    <mergeCell ref="C13:F13"/>
    <mergeCell ref="C14:F14"/>
    <mergeCell ref="D17:F17"/>
    <mergeCell ref="C35:F35"/>
    <mergeCell ref="C30:F30"/>
    <mergeCell ref="C31:F31"/>
    <mergeCell ref="B6:C6"/>
    <mergeCell ref="C8:F8"/>
    <mergeCell ref="D10:F10"/>
    <mergeCell ref="B9:B12"/>
    <mergeCell ref="D11:F11"/>
    <mergeCell ref="C12:F12"/>
    <mergeCell ref="C9:F9"/>
    <mergeCell ref="B3:C3"/>
    <mergeCell ref="F3:H3"/>
    <mergeCell ref="B4:C4"/>
    <mergeCell ref="F4:H4"/>
    <mergeCell ref="B5:C5"/>
    <mergeCell ref="F5:H5"/>
    <mergeCell ref="C29:F29"/>
    <mergeCell ref="C32:F32"/>
    <mergeCell ref="C33:F33"/>
    <mergeCell ref="C34:F34"/>
    <mergeCell ref="C26:F26"/>
    <mergeCell ref="C16:F16"/>
    <mergeCell ref="C19:F19"/>
    <mergeCell ref="D27:F27"/>
    <mergeCell ref="C18:F18"/>
    <mergeCell ref="B16:B18"/>
    <mergeCell ref="B19:B21"/>
    <mergeCell ref="B26:B28"/>
    <mergeCell ref="C22:F22"/>
    <mergeCell ref="C25:F25"/>
    <mergeCell ref="B23:B25"/>
    <mergeCell ref="C21:F21"/>
    <mergeCell ref="D24:F24"/>
    <mergeCell ref="C28:F28"/>
    <mergeCell ref="D20:F20"/>
    <mergeCell ref="C23:F23"/>
    <mergeCell ref="C38:F38"/>
    <mergeCell ref="C39:F39"/>
    <mergeCell ref="C40:F40"/>
    <mergeCell ref="B30:B35"/>
    <mergeCell ref="C41:F41"/>
    <mergeCell ref="B36:B41"/>
    <mergeCell ref="C36:F36"/>
    <mergeCell ref="C37:F37"/>
  </mergeCells>
  <conditionalFormatting sqref="I35">
    <cfRule type="duplicateValues" dxfId="1" priority="2"/>
  </conditionalFormatting>
  <conditionalFormatting sqref="I41">
    <cfRule type="duplicateValues" dxfId="0" priority="1"/>
  </conditionalFormatting>
  <dataValidations count="1">
    <dataValidation type="list" allowBlank="1" showInputMessage="1" showErrorMessage="1" sqref="J34 J22:J24 J16:J17 J19:J20 J10:J11 J26:J27 J30:J32 J36:J40" xr:uid="{00000000-0002-0000-0300-000000000000}">
      <formula1>D_Source</formula1>
    </dataValidation>
  </dataValidations>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CCF">
    <tabColor rgb="FFFFC000"/>
    <pageSetUpPr autoPageBreaks="0" fitToPage="1"/>
  </sheetPr>
  <dimension ref="B1:J39"/>
  <sheetViews>
    <sheetView showGridLines="0" zoomScale="80" zoomScaleNormal="80" zoomScaleSheetLayoutView="70" workbookViewId="0">
      <selection activeCell="E5" sqref="E5"/>
    </sheetView>
  </sheetViews>
  <sheetFormatPr defaultColWidth="8.77734375" defaultRowHeight="14.4" x14ac:dyDescent="0.3"/>
  <cols>
    <col min="1" max="1" width="7.6640625" style="1" customWidth="1"/>
    <col min="2" max="2" width="15.6640625" style="39" customWidth="1"/>
    <col min="3" max="3" width="11.77734375" style="1" customWidth="1"/>
    <col min="4" max="4" width="3.44140625" style="1" customWidth="1"/>
    <col min="5" max="5" width="61.77734375" style="1" customWidth="1"/>
    <col min="6" max="6" width="28.6640625" style="1" customWidth="1"/>
    <col min="7" max="7" width="28.6640625" style="11" customWidth="1"/>
    <col min="8" max="8" width="45.6640625" style="11" customWidth="1"/>
    <col min="9" max="9" width="34.6640625" style="1" customWidth="1"/>
    <col min="10" max="10" width="42.6640625" style="1" customWidth="1"/>
    <col min="11" max="11" width="7.6640625" style="1" customWidth="1"/>
    <col min="12" max="16384" width="8.77734375" style="1"/>
  </cols>
  <sheetData>
    <row r="1" spans="2:10" x14ac:dyDescent="0.3">
      <c r="B1" s="119" t="s">
        <v>293</v>
      </c>
    </row>
    <row r="2" spans="2:10" x14ac:dyDescent="0.3">
      <c r="B2" s="120"/>
    </row>
    <row r="3" spans="2:10" x14ac:dyDescent="0.3">
      <c r="B3" s="121" t="s">
        <v>11</v>
      </c>
      <c r="C3" s="41"/>
      <c r="D3" s="6" t="s">
        <v>5</v>
      </c>
      <c r="E3" s="20">
        <f>'General Instructions'!E5</f>
        <v>0</v>
      </c>
      <c r="G3" s="1"/>
      <c r="H3" s="20"/>
    </row>
    <row r="4" spans="2:10" hidden="1" x14ac:dyDescent="0.3">
      <c r="B4" s="121" t="s">
        <v>12</v>
      </c>
      <c r="C4" s="41"/>
      <c r="D4" s="6" t="s">
        <v>5</v>
      </c>
      <c r="E4" s="20">
        <f>'General Instructions'!E6</f>
        <v>0</v>
      </c>
      <c r="G4" s="1"/>
      <c r="H4" s="20"/>
    </row>
    <row r="5" spans="2:10" x14ac:dyDescent="0.3">
      <c r="B5" s="121" t="s">
        <v>13</v>
      </c>
      <c r="C5" s="41"/>
      <c r="D5" s="6" t="s">
        <v>5</v>
      </c>
      <c r="E5" s="20">
        <f>'General Instructions'!E7</f>
        <v>0</v>
      </c>
      <c r="G5" s="1"/>
      <c r="H5" s="20"/>
    </row>
    <row r="6" spans="2:10" x14ac:dyDescent="0.3">
      <c r="B6" s="121" t="s">
        <v>6</v>
      </c>
      <c r="C6" s="41"/>
      <c r="D6" s="6" t="s">
        <v>5</v>
      </c>
      <c r="E6" s="52" t="str">
        <f>'General Instructions'!E8</f>
        <v/>
      </c>
      <c r="G6" s="1"/>
      <c r="H6" s="21"/>
    </row>
    <row r="7" spans="2:10" ht="15" thickBot="1" x14ac:dyDescent="0.35"/>
    <row r="8" spans="2:10" s="5" customFormat="1" ht="43.95" customHeight="1" thickBot="1" x14ac:dyDescent="0.35">
      <c r="B8" s="135" t="s">
        <v>287</v>
      </c>
      <c r="C8" s="276" t="s">
        <v>21</v>
      </c>
      <c r="D8" s="276"/>
      <c r="E8" s="328"/>
      <c r="F8" s="49" t="s">
        <v>24</v>
      </c>
      <c r="G8" s="49" t="s">
        <v>24</v>
      </c>
      <c r="H8" s="50" t="s">
        <v>22</v>
      </c>
      <c r="I8" s="51" t="s">
        <v>61</v>
      </c>
    </row>
    <row r="9" spans="2:10" ht="30" customHeight="1" x14ac:dyDescent="0.3">
      <c r="B9" s="141" t="s">
        <v>321</v>
      </c>
      <c r="C9" s="349" t="s">
        <v>81</v>
      </c>
      <c r="D9" s="349"/>
      <c r="E9" s="350"/>
      <c r="F9" s="136"/>
      <c r="G9" s="102"/>
      <c r="H9" s="354" t="s">
        <v>423</v>
      </c>
      <c r="I9" s="61"/>
    </row>
    <row r="10" spans="2:10" ht="30" customHeight="1" x14ac:dyDescent="0.3">
      <c r="B10" s="141" t="s">
        <v>322</v>
      </c>
      <c r="C10" s="305" t="s">
        <v>296</v>
      </c>
      <c r="D10" s="305"/>
      <c r="E10" s="306"/>
      <c r="F10" s="137"/>
      <c r="G10" s="99"/>
      <c r="H10" s="355"/>
      <c r="I10" s="53"/>
    </row>
    <row r="11" spans="2:10" ht="30" customHeight="1" x14ac:dyDescent="0.3">
      <c r="B11" s="141" t="s">
        <v>323</v>
      </c>
      <c r="C11" s="305" t="s">
        <v>82</v>
      </c>
      <c r="D11" s="305"/>
      <c r="E11" s="306"/>
      <c r="F11" s="137"/>
      <c r="G11" s="99"/>
      <c r="H11" s="355"/>
      <c r="I11" s="53"/>
    </row>
    <row r="12" spans="2:10" ht="30" customHeight="1" x14ac:dyDescent="0.3">
      <c r="B12" s="323" t="s">
        <v>324</v>
      </c>
      <c r="C12" s="305" t="s">
        <v>297</v>
      </c>
      <c r="D12" s="305"/>
      <c r="E12" s="306"/>
      <c r="F12" s="138"/>
      <c r="G12" s="99"/>
      <c r="H12" s="355"/>
      <c r="I12" s="53"/>
    </row>
    <row r="13" spans="2:10" ht="33" customHeight="1" x14ac:dyDescent="0.3">
      <c r="B13" s="313"/>
      <c r="C13" s="305" t="s">
        <v>298</v>
      </c>
      <c r="D13" s="305"/>
      <c r="E13" s="306"/>
      <c r="F13" s="138"/>
      <c r="G13" s="99"/>
      <c r="H13" s="335"/>
      <c r="I13" s="53"/>
    </row>
    <row r="14" spans="2:10" ht="30" customHeight="1" x14ac:dyDescent="0.3">
      <c r="B14" s="141" t="s">
        <v>325</v>
      </c>
      <c r="C14" s="305" t="s">
        <v>288</v>
      </c>
      <c r="D14" s="305"/>
      <c r="E14" s="306"/>
      <c r="F14" s="137"/>
      <c r="G14" s="100" t="str">
        <f>IF('A. FTAC'!G27="","",IFERROR(ABS('A. FTAC'!G27),""))</f>
        <v/>
      </c>
      <c r="H14" s="144"/>
      <c r="I14" s="53"/>
      <c r="J14" s="39"/>
    </row>
    <row r="15" spans="2:10" ht="30" customHeight="1" x14ac:dyDescent="0.3">
      <c r="B15" s="141" t="s">
        <v>326</v>
      </c>
      <c r="C15" s="305" t="s">
        <v>299</v>
      </c>
      <c r="D15" s="305"/>
      <c r="E15" s="306"/>
      <c r="F15" s="138"/>
      <c r="G15" s="99"/>
      <c r="H15" s="56" t="s">
        <v>424</v>
      </c>
      <c r="I15" s="96" t="s">
        <v>62</v>
      </c>
    </row>
    <row r="16" spans="2:10" ht="30" customHeight="1" x14ac:dyDescent="0.3">
      <c r="B16" s="141" t="s">
        <v>327</v>
      </c>
      <c r="C16" s="321" t="s">
        <v>300</v>
      </c>
      <c r="D16" s="321"/>
      <c r="E16" s="322"/>
      <c r="F16" s="138"/>
      <c r="G16" s="99"/>
      <c r="H16" s="128"/>
      <c r="I16" s="96" t="s">
        <v>62</v>
      </c>
    </row>
    <row r="17" spans="2:10" ht="40.049999999999997" customHeight="1" thickBot="1" x14ac:dyDescent="0.35">
      <c r="B17" s="134">
        <v>6.3</v>
      </c>
      <c r="C17" s="57" t="s">
        <v>3</v>
      </c>
      <c r="D17" s="57"/>
      <c r="E17" s="58"/>
      <c r="F17" s="139"/>
      <c r="G17" s="101" t="str" cm="1">
        <f t="array" ref="G17">IF(AND(ISNUMBER(G9),ISNUMBER(G10),ISNUMBER(G11),ISNUMBER(G12),ISNUMBER(G13),ISNUMBER(G14),ISNUMBER(G15),ISNUMBER(G16)),SUM(ABS(G9:G16)),"")</f>
        <v/>
      </c>
      <c r="H17" s="129"/>
      <c r="I17" s="78"/>
    </row>
    <row r="18" spans="2:10" ht="30" customHeight="1" x14ac:dyDescent="0.3">
      <c r="B18" s="142" t="s">
        <v>328</v>
      </c>
      <c r="C18" s="59" t="s">
        <v>83</v>
      </c>
      <c r="D18" s="60"/>
      <c r="E18" s="60"/>
      <c r="F18" s="136"/>
      <c r="G18" s="102"/>
      <c r="H18" s="145"/>
      <c r="I18" s="61"/>
    </row>
    <row r="19" spans="2:10" ht="30" customHeight="1" x14ac:dyDescent="0.3">
      <c r="B19" s="141" t="s">
        <v>329</v>
      </c>
      <c r="C19" s="62" t="s">
        <v>301</v>
      </c>
      <c r="D19" s="63"/>
      <c r="E19" s="63"/>
      <c r="F19" s="140"/>
      <c r="G19" s="99"/>
      <c r="H19" s="146"/>
      <c r="I19" s="53"/>
    </row>
    <row r="20" spans="2:10" ht="30" customHeight="1" x14ac:dyDescent="0.3">
      <c r="B20" s="141" t="s">
        <v>330</v>
      </c>
      <c r="C20" s="62" t="s">
        <v>341</v>
      </c>
      <c r="D20" s="65"/>
      <c r="E20" s="65"/>
      <c r="F20" s="137"/>
      <c r="G20" s="100" t="str">
        <f>IFERROR(ABS('A. FTAC'!H25),"")</f>
        <v/>
      </c>
      <c r="H20" s="146"/>
      <c r="I20" s="84"/>
      <c r="J20" s="39"/>
    </row>
    <row r="21" spans="2:10" ht="30" customHeight="1" x14ac:dyDescent="0.3">
      <c r="B21" s="141" t="s">
        <v>331</v>
      </c>
      <c r="C21" s="305" t="s">
        <v>288</v>
      </c>
      <c r="D21" s="305"/>
      <c r="E21" s="306"/>
      <c r="F21" s="137"/>
      <c r="G21" s="100" t="str">
        <f>IF('A. FTAC'!G27="","",IFERROR(ABS('A. FTAC'!G27),""))</f>
        <v/>
      </c>
      <c r="H21" s="146"/>
      <c r="I21" s="84"/>
      <c r="J21" s="39"/>
    </row>
    <row r="22" spans="2:10" ht="30" customHeight="1" x14ac:dyDescent="0.3">
      <c r="B22" s="141" t="s">
        <v>332</v>
      </c>
      <c r="C22" s="64" t="s">
        <v>84</v>
      </c>
      <c r="D22" s="65"/>
      <c r="E22" s="65"/>
      <c r="F22" s="137"/>
      <c r="G22" s="99"/>
      <c r="H22" s="56" t="s">
        <v>424</v>
      </c>
      <c r="I22" s="84"/>
      <c r="J22" s="39"/>
    </row>
    <row r="23" spans="2:10" ht="30" customHeight="1" x14ac:dyDescent="0.3">
      <c r="B23" s="141" t="s">
        <v>333</v>
      </c>
      <c r="C23" s="62" t="s">
        <v>85</v>
      </c>
      <c r="D23" s="66"/>
      <c r="E23" s="66"/>
      <c r="F23" s="138"/>
      <c r="G23" s="99"/>
      <c r="H23" s="146"/>
      <c r="I23" s="84"/>
      <c r="J23" s="39"/>
    </row>
    <row r="24" spans="2:10" ht="40.049999999999997" customHeight="1" thickBot="1" x14ac:dyDescent="0.35">
      <c r="B24" s="143">
        <v>6.4</v>
      </c>
      <c r="C24" s="57" t="s">
        <v>4</v>
      </c>
      <c r="D24" s="57"/>
      <c r="E24" s="57"/>
      <c r="F24" s="139"/>
      <c r="G24" s="103" t="str" cm="1">
        <f t="array" ref="G24">IF(AND(ISNUMBER(G18),ISNUMBER(G19),ISNUMBER(G20),ISNUMBER(G21),ISNUMBER(G22),ISNUMBER(G23)),SUM(ABS(G18:G23)),"")</f>
        <v/>
      </c>
      <c r="H24" s="129"/>
      <c r="I24" s="78"/>
    </row>
    <row r="25" spans="2:10" ht="19.95" customHeight="1" x14ac:dyDescent="0.3">
      <c r="B25" s="76"/>
      <c r="C25" s="327"/>
      <c r="D25" s="327"/>
      <c r="E25" s="327"/>
      <c r="F25" s="67"/>
      <c r="G25" s="68"/>
      <c r="H25" s="68"/>
      <c r="I25" s="67"/>
      <c r="J25" s="67"/>
    </row>
    <row r="26" spans="2:10" ht="10.95" customHeight="1" x14ac:dyDescent="0.25">
      <c r="B26" s="178" t="s">
        <v>368</v>
      </c>
      <c r="C26" s="67"/>
      <c r="D26" s="67"/>
      <c r="E26" s="67"/>
      <c r="F26" s="67"/>
      <c r="G26" s="68"/>
      <c r="H26" s="68"/>
      <c r="I26" s="67"/>
      <c r="J26" s="67"/>
    </row>
    <row r="27" spans="2:10" s="175" customFormat="1" ht="22.95" customHeight="1" x14ac:dyDescent="0.3">
      <c r="B27" s="353" t="s">
        <v>416</v>
      </c>
      <c r="C27" s="353"/>
      <c r="D27" s="353"/>
      <c r="E27" s="353"/>
      <c r="F27" s="353"/>
      <c r="G27" s="353"/>
      <c r="H27" s="353"/>
      <c r="I27" s="176"/>
      <c r="J27" s="176"/>
    </row>
    <row r="28" spans="2:10" ht="19.95" customHeight="1" thickBot="1" x14ac:dyDescent="0.35">
      <c r="B28" s="76"/>
      <c r="C28" s="67"/>
      <c r="D28" s="67"/>
      <c r="E28" s="67"/>
      <c r="F28" s="67"/>
      <c r="G28" s="68"/>
      <c r="H28" s="68"/>
      <c r="I28" s="67"/>
      <c r="J28" s="67"/>
    </row>
    <row r="29" spans="2:10" ht="19.95" customHeight="1" thickBot="1" x14ac:dyDescent="0.35">
      <c r="B29" s="76"/>
      <c r="C29" s="69"/>
      <c r="D29" s="69"/>
      <c r="F29" s="298" t="s">
        <v>30</v>
      </c>
      <c r="G29" s="299"/>
      <c r="H29" s="55" t="s">
        <v>10</v>
      </c>
      <c r="I29" s="67"/>
      <c r="J29" s="67"/>
    </row>
    <row r="30" spans="2:10" ht="19.95" customHeight="1" x14ac:dyDescent="0.3">
      <c r="B30" s="76"/>
      <c r="C30" s="70"/>
      <c r="D30" s="70"/>
      <c r="E30" s="69"/>
      <c r="F30" s="148" t="s">
        <v>294</v>
      </c>
      <c r="G30" s="149"/>
      <c r="H30" s="351" t="str">
        <f>IFERROR((IF(G24=0,"∞",ROUND((G17/G24*100),2))),"-")</f>
        <v>-</v>
      </c>
      <c r="I30" s="67"/>
      <c r="J30" s="67"/>
    </row>
    <row r="31" spans="2:10" ht="19.95" customHeight="1" thickBot="1" x14ac:dyDescent="0.35">
      <c r="B31" s="76"/>
      <c r="C31" s="70"/>
      <c r="D31" s="70"/>
      <c r="E31" s="70"/>
      <c r="F31" s="150" t="s">
        <v>295</v>
      </c>
      <c r="G31" s="151"/>
      <c r="H31" s="352"/>
      <c r="I31" s="67"/>
      <c r="J31" s="67"/>
    </row>
    <row r="32" spans="2:10" ht="19.95" customHeight="1" thickBot="1" x14ac:dyDescent="0.35">
      <c r="B32" s="76"/>
      <c r="C32" s="71"/>
      <c r="D32" s="71"/>
      <c r="E32" s="71"/>
      <c r="F32" s="27"/>
      <c r="G32" s="27"/>
      <c r="H32" s="83"/>
      <c r="I32" s="72"/>
      <c r="J32" s="67"/>
    </row>
    <row r="33" spans="2:10" ht="19.95" customHeight="1" thickBot="1" x14ac:dyDescent="0.35">
      <c r="B33" s="76"/>
      <c r="C33" s="73"/>
      <c r="D33" s="73"/>
      <c r="F33" s="82" t="s">
        <v>360</v>
      </c>
      <c r="G33" s="29" t="s">
        <v>35</v>
      </c>
      <c r="H33" s="28" t="s">
        <v>370</v>
      </c>
      <c r="I33" s="67"/>
      <c r="J33" s="67"/>
    </row>
    <row r="34" spans="2:10" ht="19.95" customHeight="1" x14ac:dyDescent="0.3">
      <c r="B34" s="76"/>
      <c r="C34" s="67"/>
      <c r="D34" s="67"/>
      <c r="E34" s="73"/>
      <c r="F34" s="168" t="s">
        <v>361</v>
      </c>
      <c r="G34" s="169">
        <v>100</v>
      </c>
      <c r="H34" s="288" t="str">
        <f>IF(H30="-","-",ROUND((IF(H30="∞",1,IF(H30&gt;=50,1,((H30-0)/(50-0))))),4))</f>
        <v>-</v>
      </c>
      <c r="I34" s="67"/>
      <c r="J34" s="67"/>
    </row>
    <row r="35" spans="2:10" ht="19.95" customHeight="1" thickBot="1" x14ac:dyDescent="0.35">
      <c r="B35" s="76"/>
      <c r="C35" s="67"/>
      <c r="D35" s="67"/>
      <c r="E35" s="67"/>
      <c r="F35" s="177" t="s">
        <v>382</v>
      </c>
      <c r="G35" s="170" t="s">
        <v>33</v>
      </c>
      <c r="H35" s="290"/>
      <c r="I35" s="67"/>
      <c r="J35" s="67"/>
    </row>
    <row r="36" spans="2:10" ht="19.95" customHeight="1" thickBot="1" x14ac:dyDescent="0.35">
      <c r="B36" s="76"/>
      <c r="C36" s="67"/>
      <c r="D36" s="67"/>
      <c r="E36" s="67"/>
      <c r="F36" s="5"/>
      <c r="G36" s="83"/>
      <c r="H36" s="83"/>
      <c r="I36" s="67"/>
      <c r="J36" s="67"/>
    </row>
    <row r="37" spans="2:10" ht="19.95" customHeight="1" thickBot="1" x14ac:dyDescent="0.35">
      <c r="B37" s="76"/>
      <c r="C37" s="67"/>
      <c r="D37" s="67"/>
      <c r="E37" s="67"/>
      <c r="F37" s="174"/>
      <c r="G37" s="281" t="s">
        <v>9</v>
      </c>
      <c r="H37" s="282"/>
      <c r="I37" s="67"/>
      <c r="J37" s="67"/>
    </row>
    <row r="38" spans="2:10" ht="30" customHeight="1" thickBot="1" x14ac:dyDescent="0.35">
      <c r="B38" s="76"/>
      <c r="C38" s="67"/>
      <c r="D38" s="67"/>
      <c r="E38" s="67"/>
      <c r="F38" s="5"/>
      <c r="G38" s="165" t="s">
        <v>371</v>
      </c>
      <c r="H38" s="38" t="str">
        <f>IF(H34="-","-",ROUND((H34/3),4))</f>
        <v>-</v>
      </c>
      <c r="I38" s="67"/>
      <c r="J38" s="67"/>
    </row>
    <row r="39" spans="2:10" x14ac:dyDescent="0.3">
      <c r="B39" s="76"/>
      <c r="C39" s="67"/>
      <c r="D39" s="67"/>
      <c r="E39" s="67"/>
      <c r="F39" s="67"/>
      <c r="G39" s="68"/>
      <c r="H39" s="68"/>
      <c r="I39" s="67"/>
      <c r="J39" s="67"/>
    </row>
  </sheetData>
  <sheetProtection algorithmName="SHA-512" hashValue="cQt96TJ2yEJczmk33dhRBRwoib5j33IzxM6dwjh3nrpCzvYhuYrfBkaSGuAqBoDvlAO+WhldwJA/mZQ1UADGGg==" saltValue="BAy0jTq2SPsNGHpyUpqsCA==" spinCount="100000" sheet="1" objects="1" scenarios="1"/>
  <mergeCells count="18">
    <mergeCell ref="G37:H37"/>
    <mergeCell ref="B12:B13"/>
    <mergeCell ref="C8:E8"/>
    <mergeCell ref="H34:H35"/>
    <mergeCell ref="C25:E25"/>
    <mergeCell ref="H30:H31"/>
    <mergeCell ref="F29:G29"/>
    <mergeCell ref="C16:E16"/>
    <mergeCell ref="C21:E21"/>
    <mergeCell ref="C15:E15"/>
    <mergeCell ref="C13:E13"/>
    <mergeCell ref="C10:E10"/>
    <mergeCell ref="C11:E11"/>
    <mergeCell ref="C12:E12"/>
    <mergeCell ref="B27:H27"/>
    <mergeCell ref="C14:E14"/>
    <mergeCell ref="C9:E9"/>
    <mergeCell ref="H9:H13"/>
  </mergeCells>
  <dataValidations count="1">
    <dataValidation type="list" allowBlank="1" showInputMessage="1" showErrorMessage="1" sqref="I15:I16" xr:uid="{00000000-0002-0000-0400-000000000000}">
      <formula1>D_Source</formula1>
    </dataValidation>
  </dataValidations>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E9000-ACDE-4948-BDC3-B6D58B440158}">
  <sheetPr>
    <tabColor theme="9"/>
    <pageSetUpPr autoPageBreaks="0"/>
  </sheetPr>
  <dimension ref="A1:N85"/>
  <sheetViews>
    <sheetView topLeftCell="C1" workbookViewId="0">
      <pane ySplit="1" topLeftCell="A47" activePane="bottomLeft" state="frozen"/>
      <selection pane="bottomLeft" activeCell="J65" sqref="J65"/>
    </sheetView>
  </sheetViews>
  <sheetFormatPr defaultRowHeight="14.4" x14ac:dyDescent="0.3"/>
  <cols>
    <col min="1" max="3" width="8.88671875" style="87"/>
    <col min="4" max="4" width="11.5546875" bestFit="1" customWidth="1"/>
    <col min="5" max="5" width="20.109375" bestFit="1" customWidth="1"/>
    <col min="6" max="6" width="11.5546875" style="88" customWidth="1"/>
    <col min="7" max="7" width="11.44140625" customWidth="1"/>
    <col min="8" max="8" width="13.44140625" customWidth="1"/>
    <col min="10" max="10" width="20.44140625" style="187" customWidth="1"/>
    <col min="11" max="11" width="11.88671875" style="87" customWidth="1"/>
    <col min="12" max="12" width="14.44140625" style="87" bestFit="1" customWidth="1"/>
    <col min="13" max="13" width="24.109375" style="89" bestFit="1" customWidth="1"/>
    <col min="14" max="14" width="44.77734375" customWidth="1"/>
  </cols>
  <sheetData>
    <row r="1" spans="1:14" x14ac:dyDescent="0.3">
      <c r="A1" s="87" t="s">
        <v>92</v>
      </c>
      <c r="B1" s="87" t="s">
        <v>93</v>
      </c>
      <c r="C1" s="87" t="s">
        <v>94</v>
      </c>
      <c r="D1" t="s">
        <v>95</v>
      </c>
      <c r="E1" t="s">
        <v>96</v>
      </c>
      <c r="F1" s="88" t="s">
        <v>97</v>
      </c>
      <c r="G1" t="s">
        <v>98</v>
      </c>
      <c r="H1" t="s">
        <v>99</v>
      </c>
      <c r="I1" t="s">
        <v>100</v>
      </c>
      <c r="J1" s="187" t="s">
        <v>101</v>
      </c>
      <c r="K1" s="87" t="s">
        <v>8</v>
      </c>
      <c r="L1" s="87" t="s">
        <v>102</v>
      </c>
      <c r="M1" s="89" t="s">
        <v>103</v>
      </c>
      <c r="N1" s="87" t="s">
        <v>415</v>
      </c>
    </row>
    <row r="2" spans="1:14" x14ac:dyDescent="0.3">
      <c r="A2" s="87" t="str">
        <f>'General Instructions'!$I$7</f>
        <v/>
      </c>
      <c r="B2" s="89" t="e">
        <f>'General Instructions'!$I$5</f>
        <v>#N/A</v>
      </c>
      <c r="C2" s="87">
        <f>'General Instructions'!$I$6</f>
        <v>0</v>
      </c>
      <c r="D2" t="s">
        <v>15</v>
      </c>
      <c r="E2" s="183" t="s">
        <v>104</v>
      </c>
      <c r="F2" s="88" t="s">
        <v>15</v>
      </c>
      <c r="G2">
        <v>9</v>
      </c>
      <c r="H2">
        <v>82</v>
      </c>
      <c r="I2">
        <v>1</v>
      </c>
      <c r="J2" s="187">
        <f>ABS('A. FTAC'!H9)</f>
        <v>0</v>
      </c>
      <c r="M2" s="89">
        <f>'A. FTAC'!K9</f>
        <v>0</v>
      </c>
      <c r="N2" s="185" t="s">
        <v>72</v>
      </c>
    </row>
    <row r="3" spans="1:14" x14ac:dyDescent="0.3">
      <c r="A3" s="87" t="str">
        <f>'General Instructions'!$I$7</f>
        <v/>
      </c>
      <c r="B3" s="89" t="e">
        <f>'General Instructions'!$I$5</f>
        <v>#N/A</v>
      </c>
      <c r="C3" s="87">
        <f>'General Instructions'!$I$6</f>
        <v>0</v>
      </c>
      <c r="D3" t="s">
        <v>15</v>
      </c>
      <c r="E3" s="183" t="s">
        <v>105</v>
      </c>
      <c r="F3" s="88" t="s">
        <v>15</v>
      </c>
      <c r="G3">
        <v>9</v>
      </c>
      <c r="H3">
        <v>83</v>
      </c>
      <c r="I3">
        <v>1</v>
      </c>
      <c r="J3" s="187">
        <f>ABS('A. FTAC'!H10)</f>
        <v>0</v>
      </c>
      <c r="M3" s="89">
        <f>'A. FTAC'!K10</f>
        <v>0</v>
      </c>
      <c r="N3" s="185" t="s">
        <v>334</v>
      </c>
    </row>
    <row r="4" spans="1:14" x14ac:dyDescent="0.3">
      <c r="A4" s="87" t="str">
        <f>'General Instructions'!$I$7</f>
        <v/>
      </c>
      <c r="B4" s="89" t="e">
        <f>'General Instructions'!$I$5</f>
        <v>#N/A</v>
      </c>
      <c r="C4" s="87">
        <f>'General Instructions'!$I$6</f>
        <v>0</v>
      </c>
      <c r="D4" t="s">
        <v>15</v>
      </c>
      <c r="E4" s="183" t="s">
        <v>106</v>
      </c>
      <c r="F4" s="88" t="s">
        <v>15</v>
      </c>
      <c r="G4">
        <v>9</v>
      </c>
      <c r="H4">
        <v>84</v>
      </c>
      <c r="I4">
        <v>1</v>
      </c>
      <c r="J4" s="247" t="str">
        <f>'A. FTAC'!H11</f>
        <v/>
      </c>
      <c r="M4" s="89">
        <f>'A. FTAC'!K11</f>
        <v>0</v>
      </c>
      <c r="N4" s="185" t="s">
        <v>335</v>
      </c>
    </row>
    <row r="5" spans="1:14" x14ac:dyDescent="0.3">
      <c r="A5" s="87" t="str">
        <f>'General Instructions'!$I$7</f>
        <v/>
      </c>
      <c r="B5" s="89" t="e">
        <f>'General Instructions'!$I$5</f>
        <v>#N/A</v>
      </c>
      <c r="C5" s="87">
        <f>'General Instructions'!$I$6</f>
        <v>0</v>
      </c>
      <c r="D5" t="s">
        <v>15</v>
      </c>
      <c r="E5" s="183" t="s">
        <v>107</v>
      </c>
      <c r="F5" s="88" t="s">
        <v>15</v>
      </c>
      <c r="G5">
        <v>9</v>
      </c>
      <c r="H5">
        <v>85</v>
      </c>
      <c r="I5">
        <v>1</v>
      </c>
      <c r="J5" s="187">
        <f>ABS('A. FTAC'!G12)</f>
        <v>0</v>
      </c>
      <c r="M5" s="89">
        <f>'A. FTAC'!K12</f>
        <v>0</v>
      </c>
      <c r="N5" s="185" t="s">
        <v>279</v>
      </c>
    </row>
    <row r="6" spans="1:14" x14ac:dyDescent="0.3">
      <c r="A6" s="87" t="str">
        <f>'General Instructions'!$I$7</f>
        <v/>
      </c>
      <c r="B6" s="89" t="e">
        <f>'General Instructions'!$I$5</f>
        <v>#N/A</v>
      </c>
      <c r="C6" s="87">
        <f>'General Instructions'!$I$6</f>
        <v>0</v>
      </c>
      <c r="D6" t="s">
        <v>15</v>
      </c>
      <c r="E6" s="183" t="s">
        <v>108</v>
      </c>
      <c r="F6" s="88" t="s">
        <v>15</v>
      </c>
      <c r="G6">
        <v>9</v>
      </c>
      <c r="H6">
        <v>86</v>
      </c>
      <c r="I6">
        <v>1</v>
      </c>
      <c r="J6" s="187">
        <f>ABS('A. FTAC'!G13)</f>
        <v>0</v>
      </c>
      <c r="M6" s="89">
        <f>'A. FTAC'!K13</f>
        <v>0</v>
      </c>
      <c r="N6" s="185" t="s">
        <v>280</v>
      </c>
    </row>
    <row r="7" spans="1:14" x14ac:dyDescent="0.3">
      <c r="A7" s="87" t="str">
        <f>'General Instructions'!$I$7</f>
        <v/>
      </c>
      <c r="B7" s="89" t="e">
        <f>'General Instructions'!$I$5</f>
        <v>#N/A</v>
      </c>
      <c r="C7" s="87">
        <f>'General Instructions'!$I$6</f>
        <v>0</v>
      </c>
      <c r="D7" t="s">
        <v>15</v>
      </c>
      <c r="E7" s="183" t="s">
        <v>109</v>
      </c>
      <c r="F7" s="88" t="s">
        <v>15</v>
      </c>
      <c r="G7">
        <v>9</v>
      </c>
      <c r="H7">
        <v>87</v>
      </c>
      <c r="I7">
        <v>1</v>
      </c>
      <c r="J7" s="187">
        <f>ABS('A. FTAC'!G14)</f>
        <v>0</v>
      </c>
      <c r="M7" s="89">
        <f>'A. FTAC'!K14</f>
        <v>0</v>
      </c>
      <c r="N7" s="185" t="s">
        <v>283</v>
      </c>
    </row>
    <row r="8" spans="1:14" x14ac:dyDescent="0.3">
      <c r="A8" s="87" t="str">
        <f>'General Instructions'!$I$7</f>
        <v/>
      </c>
      <c r="B8" s="89" t="e">
        <f>'General Instructions'!$I$5</f>
        <v>#N/A</v>
      </c>
      <c r="C8" s="87">
        <f>'General Instructions'!$I$6</f>
        <v>0</v>
      </c>
      <c r="D8" t="s">
        <v>15</v>
      </c>
      <c r="E8" s="183" t="s">
        <v>110</v>
      </c>
      <c r="F8" s="88" t="s">
        <v>15</v>
      </c>
      <c r="G8">
        <v>9</v>
      </c>
      <c r="H8">
        <v>88</v>
      </c>
      <c r="I8">
        <v>1</v>
      </c>
      <c r="J8" s="187">
        <f>ABS('A. FTAC'!G15)</f>
        <v>0</v>
      </c>
      <c r="M8" s="89">
        <f>'A. FTAC'!K15</f>
        <v>0</v>
      </c>
      <c r="N8" s="185" t="s">
        <v>281</v>
      </c>
    </row>
    <row r="9" spans="1:14" x14ac:dyDescent="0.3">
      <c r="A9" s="87" t="str">
        <f>'General Instructions'!$I$7</f>
        <v/>
      </c>
      <c r="B9" s="89" t="e">
        <f>'General Instructions'!$I$5</f>
        <v>#N/A</v>
      </c>
      <c r="C9" s="87">
        <f>'General Instructions'!$I$6</f>
        <v>0</v>
      </c>
      <c r="D9" t="s">
        <v>15</v>
      </c>
      <c r="E9" s="183" t="s">
        <v>111</v>
      </c>
      <c r="F9" s="88" t="s">
        <v>15</v>
      </c>
      <c r="G9">
        <v>9</v>
      </c>
      <c r="H9">
        <v>89</v>
      </c>
      <c r="I9">
        <v>1</v>
      </c>
      <c r="J9" s="187">
        <f>ABS('A. FTAC'!G16)</f>
        <v>0</v>
      </c>
      <c r="M9" s="89">
        <f>'A. FTAC'!K16</f>
        <v>0</v>
      </c>
      <c r="N9" s="185" t="s">
        <v>282</v>
      </c>
    </row>
    <row r="10" spans="1:14" x14ac:dyDescent="0.3">
      <c r="A10" s="87" t="str">
        <f>'General Instructions'!$I$7</f>
        <v/>
      </c>
      <c r="B10" s="89" t="e">
        <f>'General Instructions'!$I$5</f>
        <v>#N/A</v>
      </c>
      <c r="C10" s="87">
        <f>'General Instructions'!$I$6</f>
        <v>0</v>
      </c>
      <c r="D10" t="s">
        <v>15</v>
      </c>
      <c r="E10" s="183" t="s">
        <v>112</v>
      </c>
      <c r="F10" s="88" t="s">
        <v>15</v>
      </c>
      <c r="G10">
        <v>9</v>
      </c>
      <c r="H10">
        <v>90</v>
      </c>
      <c r="I10">
        <v>1</v>
      </c>
      <c r="J10" s="187">
        <f>ABS('A. FTAC'!H17)</f>
        <v>0</v>
      </c>
      <c r="M10" s="89">
        <f>'A. FTAC'!K17</f>
        <v>0</v>
      </c>
      <c r="N10" s="185" t="s">
        <v>284</v>
      </c>
    </row>
    <row r="11" spans="1:14" x14ac:dyDescent="0.3">
      <c r="A11" s="87" t="str">
        <f>'General Instructions'!$I$7</f>
        <v/>
      </c>
      <c r="B11" s="89" t="e">
        <f>'General Instructions'!$I$5</f>
        <v>#N/A</v>
      </c>
      <c r="C11" s="87">
        <f>'General Instructions'!$I$6</f>
        <v>0</v>
      </c>
      <c r="D11" t="s">
        <v>15</v>
      </c>
      <c r="E11" s="183" t="s">
        <v>113</v>
      </c>
      <c r="F11" s="88" t="s">
        <v>15</v>
      </c>
      <c r="G11">
        <v>9</v>
      </c>
      <c r="H11">
        <v>91</v>
      </c>
      <c r="I11">
        <v>1</v>
      </c>
      <c r="J11" s="187">
        <f>ABS('A. FTAC'!H18)</f>
        <v>0</v>
      </c>
      <c r="M11" s="89">
        <f>'A. FTAC'!K18</f>
        <v>0</v>
      </c>
      <c r="N11" s="185" t="s">
        <v>285</v>
      </c>
    </row>
    <row r="12" spans="1:14" x14ac:dyDescent="0.3">
      <c r="A12" s="87" t="str">
        <f>'General Instructions'!$I$7</f>
        <v/>
      </c>
      <c r="B12" s="89" t="e">
        <f>'General Instructions'!$I$5</f>
        <v>#N/A</v>
      </c>
      <c r="C12" s="87">
        <f>'General Instructions'!$I$6</f>
        <v>0</v>
      </c>
      <c r="D12" t="s">
        <v>15</v>
      </c>
      <c r="E12" s="183" t="s">
        <v>114</v>
      </c>
      <c r="F12" s="88" t="s">
        <v>15</v>
      </c>
      <c r="G12">
        <v>9</v>
      </c>
      <c r="H12">
        <v>159</v>
      </c>
      <c r="I12">
        <v>1</v>
      </c>
      <c r="J12" s="187">
        <f>ABS('A. FTAC'!H19)</f>
        <v>0</v>
      </c>
      <c r="M12" s="89">
        <f>'A. FTAC'!K19</f>
        <v>0</v>
      </c>
      <c r="N12" s="186" t="s">
        <v>336</v>
      </c>
    </row>
    <row r="13" spans="1:14" x14ac:dyDescent="0.3">
      <c r="A13" s="87" t="str">
        <f>'General Instructions'!$I$7</f>
        <v/>
      </c>
      <c r="B13" s="89" t="e">
        <f>'General Instructions'!$I$5</f>
        <v>#N/A</v>
      </c>
      <c r="C13" s="87">
        <f>'General Instructions'!$I$6</f>
        <v>0</v>
      </c>
      <c r="D13" t="s">
        <v>15</v>
      </c>
      <c r="E13" s="183" t="s">
        <v>115</v>
      </c>
      <c r="F13" s="88" t="s">
        <v>15</v>
      </c>
      <c r="G13">
        <v>9</v>
      </c>
      <c r="H13">
        <v>160</v>
      </c>
      <c r="I13">
        <v>1</v>
      </c>
      <c r="J13" s="187">
        <f>ABS('A. FTAC'!H20)</f>
        <v>0</v>
      </c>
      <c r="M13" s="89">
        <f>'A. FTAC'!K20</f>
        <v>0</v>
      </c>
      <c r="N13" s="186" t="s">
        <v>286</v>
      </c>
    </row>
    <row r="14" spans="1:14" x14ac:dyDescent="0.3">
      <c r="A14" s="87" t="str">
        <f>'General Instructions'!$I$7</f>
        <v/>
      </c>
      <c r="B14" s="89" t="e">
        <f>'General Instructions'!$I$5</f>
        <v>#N/A</v>
      </c>
      <c r="C14" s="87">
        <f>'General Instructions'!$I$6</f>
        <v>0</v>
      </c>
      <c r="D14" t="s">
        <v>15</v>
      </c>
      <c r="E14" s="183" t="s">
        <v>116</v>
      </c>
      <c r="F14" s="88" t="s">
        <v>15</v>
      </c>
      <c r="G14">
        <v>9</v>
      </c>
      <c r="H14">
        <v>161</v>
      </c>
      <c r="I14">
        <v>1</v>
      </c>
      <c r="J14" s="187">
        <f>ABS('A. FTAC'!H21)</f>
        <v>0</v>
      </c>
      <c r="M14" s="89">
        <f>'A. FTAC'!K21</f>
        <v>0</v>
      </c>
      <c r="N14" s="186" t="s">
        <v>73</v>
      </c>
    </row>
    <row r="15" spans="1:14" x14ac:dyDescent="0.3">
      <c r="A15" s="87" t="str">
        <f>'General Instructions'!$I$7</f>
        <v/>
      </c>
      <c r="B15" s="89" t="e">
        <f>'General Instructions'!$I$5</f>
        <v>#N/A</v>
      </c>
      <c r="C15" s="87">
        <f>'General Instructions'!$I$6</f>
        <v>0</v>
      </c>
      <c r="D15" t="s">
        <v>15</v>
      </c>
      <c r="E15" s="183" t="s">
        <v>117</v>
      </c>
      <c r="F15" s="88" t="s">
        <v>15</v>
      </c>
      <c r="G15">
        <v>9</v>
      </c>
      <c r="H15">
        <v>162</v>
      </c>
      <c r="I15">
        <v>1</v>
      </c>
      <c r="J15" s="187">
        <f>ABS('A. FTAC'!H22)</f>
        <v>0</v>
      </c>
      <c r="M15" s="89">
        <f>'A. FTAC'!K22</f>
        <v>0</v>
      </c>
      <c r="N15" s="186" t="s">
        <v>74</v>
      </c>
    </row>
    <row r="16" spans="1:14" x14ac:dyDescent="0.3">
      <c r="A16" s="87" t="str">
        <f>'General Instructions'!$I$7</f>
        <v/>
      </c>
      <c r="B16" s="89" t="e">
        <f>'General Instructions'!$I$5</f>
        <v>#N/A</v>
      </c>
      <c r="C16" s="87">
        <f>'General Instructions'!$I$6</f>
        <v>0</v>
      </c>
      <c r="D16" t="s">
        <v>15</v>
      </c>
      <c r="E16" s="183" t="s">
        <v>118</v>
      </c>
      <c r="F16" s="88" t="s">
        <v>15</v>
      </c>
      <c r="G16">
        <v>9</v>
      </c>
      <c r="H16">
        <v>92</v>
      </c>
      <c r="I16">
        <v>1</v>
      </c>
      <c r="J16" s="247" t="str">
        <f>'A. FTAC'!H23</f>
        <v/>
      </c>
      <c r="M16" s="89">
        <f>'A. FTAC'!K23</f>
        <v>0</v>
      </c>
      <c r="N16" s="183" t="s">
        <v>68</v>
      </c>
    </row>
    <row r="17" spans="1:14" x14ac:dyDescent="0.3">
      <c r="A17" s="87" t="str">
        <f>'General Instructions'!$I$7</f>
        <v/>
      </c>
      <c r="B17" s="89" t="e">
        <f>'General Instructions'!$I$5</f>
        <v>#N/A</v>
      </c>
      <c r="C17" s="87">
        <f>'General Instructions'!$I$6</f>
        <v>0</v>
      </c>
      <c r="D17" t="s">
        <v>15</v>
      </c>
      <c r="E17" s="183" t="s">
        <v>119</v>
      </c>
      <c r="F17" s="88" t="s">
        <v>15</v>
      </c>
      <c r="G17">
        <v>9</v>
      </c>
      <c r="H17">
        <v>93</v>
      </c>
      <c r="I17">
        <v>1</v>
      </c>
      <c r="J17" s="187">
        <f>ABS('A. FTAC'!H24)</f>
        <v>0</v>
      </c>
      <c r="M17" s="89">
        <f>'A. FTAC'!K24</f>
        <v>0</v>
      </c>
      <c r="N17" s="185" t="s">
        <v>75</v>
      </c>
    </row>
    <row r="18" spans="1:14" x14ac:dyDescent="0.3">
      <c r="A18" s="87" t="str">
        <f>'General Instructions'!$I$7</f>
        <v/>
      </c>
      <c r="B18" s="89" t="e">
        <f>'General Instructions'!$I$5</f>
        <v>#N/A</v>
      </c>
      <c r="C18" s="87">
        <f>'General Instructions'!$I$6</f>
        <v>0</v>
      </c>
      <c r="D18" t="s">
        <v>15</v>
      </c>
      <c r="E18" s="183" t="s">
        <v>120</v>
      </c>
      <c r="F18" s="88" t="s">
        <v>15</v>
      </c>
      <c r="G18">
        <v>9</v>
      </c>
      <c r="H18">
        <v>94</v>
      </c>
      <c r="I18">
        <v>1</v>
      </c>
      <c r="J18" s="187">
        <f>ABS('A. FTAC'!G25)</f>
        <v>0</v>
      </c>
      <c r="M18" s="89">
        <f>'A. FTAC'!K25</f>
        <v>0</v>
      </c>
      <c r="N18" s="185" t="s">
        <v>337</v>
      </c>
    </row>
    <row r="19" spans="1:14" x14ac:dyDescent="0.3">
      <c r="A19" s="87" t="str">
        <f>'General Instructions'!$I$7</f>
        <v/>
      </c>
      <c r="B19" s="89" t="e">
        <f>'General Instructions'!$I$5</f>
        <v>#N/A</v>
      </c>
      <c r="C19" s="87">
        <f>'General Instructions'!$I$6</f>
        <v>0</v>
      </c>
      <c r="D19" t="s">
        <v>15</v>
      </c>
      <c r="E19" s="183" t="s">
        <v>121</v>
      </c>
      <c r="F19" s="88" t="s">
        <v>15</v>
      </c>
      <c r="G19">
        <v>9</v>
      </c>
      <c r="H19">
        <v>173</v>
      </c>
      <c r="I19">
        <v>1</v>
      </c>
      <c r="J19" s="247" t="str">
        <f>'A. FTAC'!H25</f>
        <v/>
      </c>
      <c r="M19" s="89">
        <f>'A. FTAC'!K26</f>
        <v>0</v>
      </c>
      <c r="N19" s="186" t="s">
        <v>409</v>
      </c>
    </row>
    <row r="20" spans="1:14" x14ac:dyDescent="0.3">
      <c r="A20" s="87" t="str">
        <f>'General Instructions'!$I$7</f>
        <v/>
      </c>
      <c r="B20" s="89" t="e">
        <f>'General Instructions'!$I$5</f>
        <v>#N/A</v>
      </c>
      <c r="C20" s="87">
        <f>'General Instructions'!$I$6</f>
        <v>0</v>
      </c>
      <c r="D20" t="s">
        <v>15</v>
      </c>
      <c r="E20" s="183" t="s">
        <v>122</v>
      </c>
      <c r="F20" s="88" t="s">
        <v>15</v>
      </c>
      <c r="G20">
        <v>9</v>
      </c>
      <c r="H20">
        <v>95</v>
      </c>
      <c r="I20">
        <v>1</v>
      </c>
      <c r="J20" s="187">
        <f>ABS('A. FTAC'!H26)</f>
        <v>0</v>
      </c>
      <c r="M20" s="89">
        <f>'A. FTAC'!K27</f>
        <v>0</v>
      </c>
      <c r="N20" s="185" t="s">
        <v>338</v>
      </c>
    </row>
    <row r="21" spans="1:14" x14ac:dyDescent="0.3">
      <c r="A21" s="87" t="str">
        <f>'General Instructions'!$I$7</f>
        <v/>
      </c>
      <c r="B21" s="89" t="e">
        <f>'General Instructions'!$I$5</f>
        <v>#N/A</v>
      </c>
      <c r="C21" s="87">
        <f>'General Instructions'!$I$6</f>
        <v>0</v>
      </c>
      <c r="D21" t="s">
        <v>15</v>
      </c>
      <c r="E21" s="183" t="s">
        <v>390</v>
      </c>
      <c r="F21" s="88" t="s">
        <v>15</v>
      </c>
      <c r="G21">
        <v>9</v>
      </c>
      <c r="H21">
        <v>96</v>
      </c>
      <c r="I21">
        <v>1</v>
      </c>
      <c r="J21" s="187">
        <f>ABS('A. FTAC'!G27)</f>
        <v>0</v>
      </c>
      <c r="N21" s="185" t="s">
        <v>364</v>
      </c>
    </row>
    <row r="22" spans="1:14" x14ac:dyDescent="0.3">
      <c r="A22" s="87" t="str">
        <f>'General Instructions'!$I$7</f>
        <v/>
      </c>
      <c r="B22" s="89" t="e">
        <f>'General Instructions'!$I$5</f>
        <v>#N/A</v>
      </c>
      <c r="C22" s="87">
        <f>'General Instructions'!$I$6</f>
        <v>0</v>
      </c>
      <c r="D22" t="s">
        <v>15</v>
      </c>
      <c r="E22" s="183" t="s">
        <v>391</v>
      </c>
      <c r="F22" s="88" t="s">
        <v>15</v>
      </c>
      <c r="G22">
        <v>9</v>
      </c>
      <c r="H22">
        <v>174</v>
      </c>
      <c r="I22">
        <v>1</v>
      </c>
      <c r="J22" s="247" t="str">
        <f>'A. FTAC'!H27</f>
        <v/>
      </c>
      <c r="M22" s="89">
        <f>'A. FTAC'!K29</f>
        <v>0</v>
      </c>
      <c r="N22" s="186" t="s">
        <v>410</v>
      </c>
    </row>
    <row r="23" spans="1:14" x14ac:dyDescent="0.3">
      <c r="A23" s="87" t="str">
        <f>'General Instructions'!$I$7</f>
        <v/>
      </c>
      <c r="B23" s="89" t="e">
        <f>'General Instructions'!$I$5</f>
        <v>#N/A</v>
      </c>
      <c r="C23" s="87">
        <f>'General Instructions'!$I$6</f>
        <v>0</v>
      </c>
      <c r="D23" t="s">
        <v>15</v>
      </c>
      <c r="E23" s="183" t="s">
        <v>392</v>
      </c>
      <c r="F23" s="88" t="s">
        <v>15</v>
      </c>
      <c r="G23">
        <v>9</v>
      </c>
      <c r="H23">
        <v>97</v>
      </c>
      <c r="I23">
        <v>1</v>
      </c>
      <c r="J23" s="187">
        <f>ABS('A. FTAC'!G28)</f>
        <v>0</v>
      </c>
      <c r="M23" s="89">
        <f>'A. FTAC'!K30</f>
        <v>0</v>
      </c>
      <c r="N23" s="185" t="s">
        <v>289</v>
      </c>
    </row>
    <row r="24" spans="1:14" x14ac:dyDescent="0.3">
      <c r="A24" s="87" t="str">
        <f>'General Instructions'!$I$7</f>
        <v/>
      </c>
      <c r="B24" s="89" t="e">
        <f>'General Instructions'!$I$5</f>
        <v>#N/A</v>
      </c>
      <c r="C24" s="87">
        <f>'General Instructions'!$I$6</f>
        <v>0</v>
      </c>
      <c r="D24" t="s">
        <v>15</v>
      </c>
      <c r="E24" s="183" t="s">
        <v>393</v>
      </c>
      <c r="F24" s="88" t="s">
        <v>15</v>
      </c>
      <c r="G24">
        <v>9</v>
      </c>
      <c r="H24">
        <v>175</v>
      </c>
      <c r="I24">
        <v>1</v>
      </c>
      <c r="J24" s="247" t="str">
        <f>'A. FTAC'!H28</f>
        <v/>
      </c>
      <c r="M24" s="89">
        <f>'A. FTAC'!K31</f>
        <v>0</v>
      </c>
      <c r="N24" s="186" t="s">
        <v>411</v>
      </c>
    </row>
    <row r="25" spans="1:14" x14ac:dyDescent="0.3">
      <c r="A25" s="87" t="str">
        <f>'General Instructions'!$I$7</f>
        <v/>
      </c>
      <c r="B25" s="89" t="e">
        <f>'General Instructions'!$I$5</f>
        <v>#N/A</v>
      </c>
      <c r="C25" s="87">
        <f>'General Instructions'!$I$6</f>
        <v>0</v>
      </c>
      <c r="D25" t="s">
        <v>15</v>
      </c>
      <c r="E25" s="183" t="s">
        <v>394</v>
      </c>
      <c r="F25" s="88" t="s">
        <v>15</v>
      </c>
      <c r="G25">
        <v>9</v>
      </c>
      <c r="H25">
        <v>98</v>
      </c>
      <c r="I25">
        <v>1</v>
      </c>
      <c r="J25" s="187">
        <f>ABS('A. FTAC'!G29)</f>
        <v>0</v>
      </c>
      <c r="M25" s="89">
        <f>'A. FTAC'!K32</f>
        <v>0</v>
      </c>
      <c r="N25" s="185" t="s">
        <v>339</v>
      </c>
    </row>
    <row r="26" spans="1:14" x14ac:dyDescent="0.3">
      <c r="A26" s="87" t="str">
        <f>'General Instructions'!$I$7</f>
        <v/>
      </c>
      <c r="B26" s="89" t="e">
        <f>'General Instructions'!$I$5</f>
        <v>#N/A</v>
      </c>
      <c r="C26" s="87">
        <f>'General Instructions'!$I$6</f>
        <v>0</v>
      </c>
      <c r="D26" t="s">
        <v>15</v>
      </c>
      <c r="E26" s="183" t="s">
        <v>395</v>
      </c>
      <c r="F26" s="88" t="s">
        <v>15</v>
      </c>
      <c r="G26">
        <v>9</v>
      </c>
      <c r="H26">
        <v>176</v>
      </c>
      <c r="I26">
        <v>1</v>
      </c>
      <c r="J26" s="247" t="str">
        <f>'A. FTAC'!H29</f>
        <v/>
      </c>
      <c r="M26" s="89">
        <f>'A. FTAC'!K33</f>
        <v>0</v>
      </c>
      <c r="N26" s="186" t="s">
        <v>412</v>
      </c>
    </row>
    <row r="27" spans="1:14" x14ac:dyDescent="0.3">
      <c r="A27" s="87" t="str">
        <f>'General Instructions'!$I$7</f>
        <v/>
      </c>
      <c r="B27" s="89" t="e">
        <f>'General Instructions'!$I$5</f>
        <v>#N/A</v>
      </c>
      <c r="C27" s="87">
        <f>'General Instructions'!$I$6</f>
        <v>0</v>
      </c>
      <c r="D27" t="s">
        <v>15</v>
      </c>
      <c r="E27" s="183" t="s">
        <v>396</v>
      </c>
      <c r="F27" s="88" t="s">
        <v>15</v>
      </c>
      <c r="G27">
        <v>9</v>
      </c>
      <c r="H27">
        <v>99</v>
      </c>
      <c r="I27">
        <v>1</v>
      </c>
      <c r="J27" s="187">
        <f>ABS('A. FTAC'!G30)</f>
        <v>0</v>
      </c>
      <c r="M27" s="89">
        <f>'A. FTAC'!K34</f>
        <v>0</v>
      </c>
      <c r="N27" s="185" t="s">
        <v>291</v>
      </c>
    </row>
    <row r="28" spans="1:14" x14ac:dyDescent="0.3">
      <c r="A28" s="87" t="str">
        <f>'General Instructions'!$I$7</f>
        <v/>
      </c>
      <c r="B28" s="89" t="e">
        <f>'General Instructions'!$I$5</f>
        <v>#N/A</v>
      </c>
      <c r="C28" s="87">
        <f>'General Instructions'!$I$6</f>
        <v>0</v>
      </c>
      <c r="D28" t="s">
        <v>15</v>
      </c>
      <c r="E28" s="183" t="s">
        <v>397</v>
      </c>
      <c r="F28" s="88" t="s">
        <v>15</v>
      </c>
      <c r="G28">
        <v>9</v>
      </c>
      <c r="H28">
        <v>177</v>
      </c>
      <c r="I28">
        <v>1</v>
      </c>
      <c r="J28" s="247" t="str">
        <f>'A. FTAC'!H30</f>
        <v/>
      </c>
      <c r="M28" s="89">
        <f>'A. FTAC'!K35</f>
        <v>0</v>
      </c>
      <c r="N28" s="186" t="s">
        <v>413</v>
      </c>
    </row>
    <row r="29" spans="1:14" x14ac:dyDescent="0.3">
      <c r="A29" s="87" t="str">
        <f>'General Instructions'!$I$7</f>
        <v/>
      </c>
      <c r="B29" s="89" t="e">
        <f>'General Instructions'!$I$5</f>
        <v>#N/A</v>
      </c>
      <c r="C29" s="87">
        <f>'General Instructions'!$I$6</f>
        <v>0</v>
      </c>
      <c r="D29" t="s">
        <v>15</v>
      </c>
      <c r="E29" s="183" t="s">
        <v>398</v>
      </c>
      <c r="F29" s="88" t="s">
        <v>15</v>
      </c>
      <c r="G29">
        <v>9</v>
      </c>
      <c r="H29">
        <v>163</v>
      </c>
      <c r="I29">
        <v>1</v>
      </c>
      <c r="J29" s="187">
        <f>ABS('A. FTAC'!H31)</f>
        <v>0</v>
      </c>
      <c r="M29" s="89">
        <f>'A. FTAC'!K36</f>
        <v>0</v>
      </c>
      <c r="N29" s="186" t="s">
        <v>340</v>
      </c>
    </row>
    <row r="30" spans="1:14" x14ac:dyDescent="0.3">
      <c r="A30" s="87" t="str">
        <f>'General Instructions'!$I$7</f>
        <v/>
      </c>
      <c r="B30" s="89" t="e">
        <f>'General Instructions'!$I$5</f>
        <v>#N/A</v>
      </c>
      <c r="C30" s="87">
        <f>'General Instructions'!$I$6</f>
        <v>0</v>
      </c>
      <c r="D30" t="s">
        <v>15</v>
      </c>
      <c r="E30" s="183" t="s">
        <v>399</v>
      </c>
      <c r="F30" s="88" t="s">
        <v>15</v>
      </c>
      <c r="G30">
        <v>9</v>
      </c>
      <c r="H30">
        <v>164</v>
      </c>
      <c r="I30">
        <v>1</v>
      </c>
      <c r="J30" s="187">
        <f>ABS('A. FTAC'!H32)</f>
        <v>0</v>
      </c>
      <c r="M30" s="89">
        <f>'A. FTAC'!K37</f>
        <v>0</v>
      </c>
      <c r="N30" s="186" t="s">
        <v>76</v>
      </c>
    </row>
    <row r="31" spans="1:14" x14ac:dyDescent="0.3">
      <c r="A31" s="87" t="str">
        <f>'General Instructions'!$I$7</f>
        <v/>
      </c>
      <c r="B31" s="89" t="e">
        <f>'General Instructions'!$I$5</f>
        <v>#N/A</v>
      </c>
      <c r="C31" s="87">
        <f>'General Instructions'!$I$6</f>
        <v>0</v>
      </c>
      <c r="D31" t="s">
        <v>15</v>
      </c>
      <c r="E31" s="183" t="s">
        <v>400</v>
      </c>
      <c r="F31" s="88" t="s">
        <v>15</v>
      </c>
      <c r="G31">
        <v>9</v>
      </c>
      <c r="H31">
        <v>100</v>
      </c>
      <c r="I31">
        <v>1</v>
      </c>
      <c r="J31" s="247" t="str">
        <f>'A. FTAC'!H33</f>
        <v/>
      </c>
      <c r="M31" s="89">
        <f>'A. FTAC'!K38</f>
        <v>0</v>
      </c>
      <c r="N31" s="183" t="s">
        <v>69</v>
      </c>
    </row>
    <row r="32" spans="1:14" x14ac:dyDescent="0.3">
      <c r="A32" s="87" t="str">
        <f>'General Instructions'!$I$7</f>
        <v/>
      </c>
      <c r="B32" s="89" t="e">
        <f>'General Instructions'!$I$5</f>
        <v>#N/A</v>
      </c>
      <c r="C32" s="87">
        <f>'General Instructions'!$I$6</f>
        <v>0</v>
      </c>
      <c r="D32" t="s">
        <v>56</v>
      </c>
      <c r="E32" s="184" t="s">
        <v>123</v>
      </c>
      <c r="F32" s="88" t="s">
        <v>56</v>
      </c>
      <c r="G32">
        <v>10</v>
      </c>
      <c r="H32">
        <v>102</v>
      </c>
      <c r="I32">
        <v>1</v>
      </c>
      <c r="J32" s="187">
        <f>ABS('B. NIAC'!G9)</f>
        <v>0</v>
      </c>
      <c r="M32" s="89">
        <f>'B. NIAC'!K9</f>
        <v>0</v>
      </c>
      <c r="N32" s="185" t="s">
        <v>91</v>
      </c>
    </row>
    <row r="33" spans="1:14" x14ac:dyDescent="0.3">
      <c r="A33" s="87" t="str">
        <f>'General Instructions'!$I$7</f>
        <v/>
      </c>
      <c r="B33" s="89" t="e">
        <f>'General Instructions'!$I$5</f>
        <v>#N/A</v>
      </c>
      <c r="C33" s="87">
        <f>'General Instructions'!$I$6</f>
        <v>0</v>
      </c>
      <c r="D33" t="s">
        <v>56</v>
      </c>
      <c r="E33" s="184" t="s">
        <v>124</v>
      </c>
      <c r="F33" s="88" t="s">
        <v>56</v>
      </c>
      <c r="G33">
        <v>10</v>
      </c>
      <c r="H33">
        <v>103</v>
      </c>
      <c r="I33">
        <v>1</v>
      </c>
      <c r="J33" s="187">
        <f>ABS('B. NIAC'!G10)</f>
        <v>0</v>
      </c>
      <c r="M33" s="89">
        <f>'B. NIAC'!K10</f>
        <v>0</v>
      </c>
      <c r="N33" s="185" t="s">
        <v>78</v>
      </c>
    </row>
    <row r="34" spans="1:14" x14ac:dyDescent="0.3">
      <c r="A34" s="87" t="str">
        <f>'General Instructions'!$I$7</f>
        <v/>
      </c>
      <c r="B34" s="89" t="e">
        <f>'General Instructions'!$I$5</f>
        <v>#N/A</v>
      </c>
      <c r="C34" s="87">
        <f>'General Instructions'!$I$6</f>
        <v>0</v>
      </c>
      <c r="D34" t="s">
        <v>56</v>
      </c>
      <c r="E34" s="184" t="s">
        <v>125</v>
      </c>
      <c r="F34" s="88" t="s">
        <v>56</v>
      </c>
      <c r="G34">
        <v>10</v>
      </c>
      <c r="H34">
        <v>104</v>
      </c>
      <c r="I34">
        <v>1</v>
      </c>
      <c r="J34" s="187">
        <f>ABS('B. NIAC'!G11)</f>
        <v>0</v>
      </c>
      <c r="M34" s="89">
        <f>'B. NIAC'!K11</f>
        <v>0</v>
      </c>
      <c r="N34" s="185" t="s">
        <v>86</v>
      </c>
    </row>
    <row r="35" spans="1:14" x14ac:dyDescent="0.3">
      <c r="A35" s="87" t="str">
        <f>'General Instructions'!$I$7</f>
        <v/>
      </c>
      <c r="B35" s="89" t="e">
        <f>'General Instructions'!$I$5</f>
        <v>#N/A</v>
      </c>
      <c r="C35" s="87">
        <f>'General Instructions'!$I$6</f>
        <v>0</v>
      </c>
      <c r="D35" t="s">
        <v>56</v>
      </c>
      <c r="E35" s="184" t="s">
        <v>126</v>
      </c>
      <c r="F35" s="88" t="s">
        <v>56</v>
      </c>
      <c r="G35">
        <v>10</v>
      </c>
      <c r="H35">
        <v>101</v>
      </c>
      <c r="I35">
        <v>1</v>
      </c>
      <c r="J35" s="247" t="str">
        <f>'B. NIAC'!H12</f>
        <v/>
      </c>
      <c r="M35" s="89">
        <f>'B. NIAC'!K12</f>
        <v>0</v>
      </c>
      <c r="N35" s="185" t="s">
        <v>414</v>
      </c>
    </row>
    <row r="36" spans="1:14" x14ac:dyDescent="0.3">
      <c r="A36" s="87" t="str">
        <f>'General Instructions'!$I$7</f>
        <v/>
      </c>
      <c r="B36" s="89" t="e">
        <f>'General Instructions'!$I$5</f>
        <v>#N/A</v>
      </c>
      <c r="C36" s="87">
        <f>'General Instructions'!$I$6</f>
        <v>0</v>
      </c>
      <c r="D36" t="s">
        <v>56</v>
      </c>
      <c r="E36" s="184" t="s">
        <v>127</v>
      </c>
      <c r="F36" s="88" t="s">
        <v>56</v>
      </c>
      <c r="G36">
        <v>10</v>
      </c>
      <c r="H36">
        <v>105</v>
      </c>
      <c r="I36">
        <v>1</v>
      </c>
      <c r="J36" s="187">
        <f>ABS('B. NIAC'!G13)</f>
        <v>0</v>
      </c>
      <c r="M36" s="89">
        <f>'B. NIAC'!K13</f>
        <v>0</v>
      </c>
      <c r="N36" s="185" t="s">
        <v>80</v>
      </c>
    </row>
    <row r="37" spans="1:14" x14ac:dyDescent="0.3">
      <c r="A37" s="87" t="str">
        <f>'General Instructions'!$I$7</f>
        <v/>
      </c>
      <c r="B37" s="89" t="e">
        <f>'General Instructions'!$I$5</f>
        <v>#N/A</v>
      </c>
      <c r="C37" s="87">
        <f>'General Instructions'!$I$6</f>
        <v>0</v>
      </c>
      <c r="D37" t="s">
        <v>56</v>
      </c>
      <c r="E37" s="184" t="s">
        <v>128</v>
      </c>
      <c r="F37" s="88" t="s">
        <v>56</v>
      </c>
      <c r="G37">
        <v>10</v>
      </c>
      <c r="H37">
        <v>106</v>
      </c>
      <c r="I37">
        <v>1</v>
      </c>
      <c r="J37" s="247" t="str">
        <f>'B. NIAC'!H14</f>
        <v/>
      </c>
      <c r="M37" s="89">
        <f>'B. NIAC'!K14</f>
        <v>0</v>
      </c>
      <c r="N37" s="185" t="s">
        <v>79</v>
      </c>
    </row>
    <row r="38" spans="1:14" x14ac:dyDescent="0.3">
      <c r="A38" s="87" t="str">
        <f>'General Instructions'!$I$7</f>
        <v/>
      </c>
      <c r="B38" s="89" t="e">
        <f>'General Instructions'!$I$5</f>
        <v>#N/A</v>
      </c>
      <c r="C38" s="87">
        <f>'General Instructions'!$I$6</f>
        <v>0</v>
      </c>
      <c r="D38" t="s">
        <v>56</v>
      </c>
      <c r="E38" s="184" t="s">
        <v>129</v>
      </c>
      <c r="F38" s="88" t="s">
        <v>56</v>
      </c>
      <c r="G38">
        <v>10</v>
      </c>
      <c r="H38">
        <v>107</v>
      </c>
      <c r="I38">
        <v>1</v>
      </c>
      <c r="J38" s="247" t="str">
        <f>'B. NIAC'!H15</f>
        <v/>
      </c>
      <c r="M38" s="89">
        <f>'B. NIAC'!K15</f>
        <v>0</v>
      </c>
      <c r="N38" s="183" t="s">
        <v>71</v>
      </c>
    </row>
    <row r="39" spans="1:14" x14ac:dyDescent="0.3">
      <c r="A39" s="87" t="str">
        <f>'General Instructions'!$I$7</f>
        <v/>
      </c>
      <c r="B39" s="89" t="e">
        <f>'General Instructions'!$I$5</f>
        <v>#N/A</v>
      </c>
      <c r="C39" s="87">
        <f>'General Instructions'!$I$6</f>
        <v>0</v>
      </c>
      <c r="D39" t="s">
        <v>56</v>
      </c>
      <c r="E39" s="184" t="s">
        <v>130</v>
      </c>
      <c r="F39" s="88" t="s">
        <v>56</v>
      </c>
      <c r="G39">
        <v>10</v>
      </c>
      <c r="H39">
        <v>108</v>
      </c>
      <c r="I39">
        <v>1</v>
      </c>
      <c r="J39" s="187">
        <f>ABS('B. NIAC'!G16)</f>
        <v>0</v>
      </c>
      <c r="M39" s="89">
        <f>'B. NIAC'!K16</f>
        <v>0</v>
      </c>
      <c r="N39" s="185" t="s">
        <v>346</v>
      </c>
    </row>
    <row r="40" spans="1:14" x14ac:dyDescent="0.3">
      <c r="A40" s="87" t="str">
        <f>'General Instructions'!$I$7</f>
        <v/>
      </c>
      <c r="B40" s="89" t="e">
        <f>'General Instructions'!$I$5</f>
        <v>#N/A</v>
      </c>
      <c r="C40" s="87">
        <f>'General Instructions'!$I$6</f>
        <v>0</v>
      </c>
      <c r="D40" t="s">
        <v>56</v>
      </c>
      <c r="E40" s="184" t="s">
        <v>131</v>
      </c>
      <c r="F40" s="88" t="s">
        <v>56</v>
      </c>
      <c r="G40">
        <v>10</v>
      </c>
      <c r="H40">
        <v>109</v>
      </c>
      <c r="I40">
        <v>1</v>
      </c>
      <c r="J40" s="187">
        <f>ABS('B. NIAC'!G17)</f>
        <v>0</v>
      </c>
      <c r="M40" s="89">
        <f>'B. NIAC'!K17</f>
        <v>0</v>
      </c>
      <c r="N40" s="185" t="s">
        <v>352</v>
      </c>
    </row>
    <row r="41" spans="1:14" x14ac:dyDescent="0.3">
      <c r="A41" s="87" t="str">
        <f>'General Instructions'!$I$7</f>
        <v/>
      </c>
      <c r="B41" s="89" t="e">
        <f>'General Instructions'!$I$5</f>
        <v>#N/A</v>
      </c>
      <c r="C41" s="87">
        <f>'General Instructions'!$I$6</f>
        <v>0</v>
      </c>
      <c r="D41" t="s">
        <v>56</v>
      </c>
      <c r="E41" s="184" t="s">
        <v>132</v>
      </c>
      <c r="F41" s="88" t="s">
        <v>56</v>
      </c>
      <c r="G41">
        <v>10</v>
      </c>
      <c r="H41">
        <v>110</v>
      </c>
      <c r="I41">
        <v>1</v>
      </c>
      <c r="J41" s="247" t="str">
        <f>'B. NIAC'!H18</f>
        <v/>
      </c>
      <c r="M41" s="89">
        <f>'B. NIAC'!K18</f>
        <v>0</v>
      </c>
      <c r="N41" s="185" t="s">
        <v>373</v>
      </c>
    </row>
    <row r="42" spans="1:14" x14ac:dyDescent="0.3">
      <c r="A42" s="87" t="str">
        <f>'General Instructions'!$I$7</f>
        <v/>
      </c>
      <c r="B42" s="89" t="e">
        <f>'General Instructions'!$I$5</f>
        <v>#N/A</v>
      </c>
      <c r="C42" s="87">
        <f>'General Instructions'!$I$6</f>
        <v>0</v>
      </c>
      <c r="D42" t="s">
        <v>56</v>
      </c>
      <c r="E42" s="184" t="s">
        <v>133</v>
      </c>
      <c r="F42" s="88" t="s">
        <v>56</v>
      </c>
      <c r="G42">
        <v>10</v>
      </c>
      <c r="H42">
        <v>111</v>
      </c>
      <c r="I42">
        <v>1</v>
      </c>
      <c r="J42" s="187">
        <f>ABS('B. NIAC'!G19)</f>
        <v>0</v>
      </c>
      <c r="M42" s="89">
        <f>'B. NIAC'!K19</f>
        <v>0</v>
      </c>
      <c r="N42" s="185" t="s">
        <v>264</v>
      </c>
    </row>
    <row r="43" spans="1:14" x14ac:dyDescent="0.3">
      <c r="A43" s="87" t="str">
        <f>'General Instructions'!$I$7</f>
        <v/>
      </c>
      <c r="B43" s="89" t="e">
        <f>'General Instructions'!$I$5</f>
        <v>#N/A</v>
      </c>
      <c r="C43" s="87">
        <f>'General Instructions'!$I$6</f>
        <v>0</v>
      </c>
      <c r="D43" t="s">
        <v>56</v>
      </c>
      <c r="E43" s="184" t="s">
        <v>134</v>
      </c>
      <c r="F43" s="88" t="s">
        <v>56</v>
      </c>
      <c r="G43">
        <v>10</v>
      </c>
      <c r="H43">
        <v>112</v>
      </c>
      <c r="I43">
        <v>1</v>
      </c>
      <c r="J43" s="187">
        <f>ABS('B. NIAC'!G20)</f>
        <v>0</v>
      </c>
      <c r="M43" s="89">
        <f>'B. NIAC'!K20</f>
        <v>0</v>
      </c>
      <c r="N43" s="185" t="s">
        <v>342</v>
      </c>
    </row>
    <row r="44" spans="1:14" x14ac:dyDescent="0.3">
      <c r="A44" s="87" t="str">
        <f>'General Instructions'!$I$7</f>
        <v/>
      </c>
      <c r="B44" s="89" t="e">
        <f>'General Instructions'!$I$5</f>
        <v>#N/A</v>
      </c>
      <c r="C44" s="87">
        <f>'General Instructions'!$I$6</f>
        <v>0</v>
      </c>
      <c r="D44" t="s">
        <v>56</v>
      </c>
      <c r="E44" s="184" t="s">
        <v>135</v>
      </c>
      <c r="F44" s="88" t="s">
        <v>56</v>
      </c>
      <c r="G44">
        <v>10</v>
      </c>
      <c r="H44">
        <v>113</v>
      </c>
      <c r="I44">
        <v>1</v>
      </c>
      <c r="J44" s="247" t="str">
        <f>'B. NIAC'!H21</f>
        <v/>
      </c>
      <c r="M44" s="89">
        <f>'B. NIAC'!K21</f>
        <v>0</v>
      </c>
      <c r="N44" s="185" t="s">
        <v>374</v>
      </c>
    </row>
    <row r="45" spans="1:14" x14ac:dyDescent="0.3">
      <c r="A45" s="87" t="str">
        <f>'General Instructions'!$I$7</f>
        <v/>
      </c>
      <c r="B45" s="89" t="e">
        <f>'General Instructions'!$I$5</f>
        <v>#N/A</v>
      </c>
      <c r="C45" s="87">
        <f>'General Instructions'!$I$6</f>
        <v>0</v>
      </c>
      <c r="D45" t="s">
        <v>56</v>
      </c>
      <c r="E45" s="184" t="s">
        <v>136</v>
      </c>
      <c r="F45" s="88" t="s">
        <v>56</v>
      </c>
      <c r="G45">
        <v>10</v>
      </c>
      <c r="H45">
        <v>114</v>
      </c>
      <c r="I45">
        <v>1</v>
      </c>
      <c r="J45" s="187">
        <f>ABS('B. NIAC'!H22)</f>
        <v>0</v>
      </c>
      <c r="M45" s="89">
        <f>'B. NIAC'!K22</f>
        <v>0</v>
      </c>
      <c r="N45" s="185" t="s">
        <v>343</v>
      </c>
    </row>
    <row r="46" spans="1:14" x14ac:dyDescent="0.3">
      <c r="A46" s="87" t="str">
        <f>'General Instructions'!$I$7</f>
        <v/>
      </c>
      <c r="B46" s="89" t="e">
        <f>'General Instructions'!$I$5</f>
        <v>#N/A</v>
      </c>
      <c r="C46" s="87">
        <f>'General Instructions'!$I$6</f>
        <v>0</v>
      </c>
      <c r="D46" t="s">
        <v>56</v>
      </c>
      <c r="E46" s="184" t="s">
        <v>137</v>
      </c>
      <c r="F46" s="88" t="s">
        <v>56</v>
      </c>
      <c r="G46">
        <v>10</v>
      </c>
      <c r="H46">
        <v>115</v>
      </c>
      <c r="I46">
        <v>1</v>
      </c>
      <c r="J46" s="187">
        <f>ABS('B. NIAC'!G23)</f>
        <v>0</v>
      </c>
      <c r="M46" s="89">
        <f>'B. NIAC'!K23</f>
        <v>0</v>
      </c>
      <c r="N46" s="185" t="s">
        <v>367</v>
      </c>
    </row>
    <row r="47" spans="1:14" x14ac:dyDescent="0.3">
      <c r="A47" s="87" t="str">
        <f>'General Instructions'!$I$7</f>
        <v/>
      </c>
      <c r="B47" s="89" t="e">
        <f>'General Instructions'!$I$5</f>
        <v>#N/A</v>
      </c>
      <c r="C47" s="87">
        <f>'General Instructions'!$I$6</f>
        <v>0</v>
      </c>
      <c r="D47" t="s">
        <v>56</v>
      </c>
      <c r="E47" s="184" t="s">
        <v>138</v>
      </c>
      <c r="F47" s="88" t="s">
        <v>56</v>
      </c>
      <c r="G47">
        <v>10</v>
      </c>
      <c r="H47">
        <v>116</v>
      </c>
      <c r="I47">
        <v>1</v>
      </c>
      <c r="J47" s="187">
        <f>ABS('B. NIAC'!G24)</f>
        <v>0</v>
      </c>
      <c r="M47" s="89">
        <f>'B. NIAC'!K24</f>
        <v>0</v>
      </c>
      <c r="N47" s="185" t="s">
        <v>344</v>
      </c>
    </row>
    <row r="48" spans="1:14" x14ac:dyDescent="0.3">
      <c r="A48" s="87" t="str">
        <f>'General Instructions'!$I$7</f>
        <v/>
      </c>
      <c r="B48" s="89" t="e">
        <f>'General Instructions'!$I$5</f>
        <v>#N/A</v>
      </c>
      <c r="C48" s="87">
        <f>'General Instructions'!$I$6</f>
        <v>0</v>
      </c>
      <c r="D48" t="s">
        <v>56</v>
      </c>
      <c r="E48" s="184" t="s">
        <v>139</v>
      </c>
      <c r="F48" s="88" t="s">
        <v>56</v>
      </c>
      <c r="G48">
        <v>10</v>
      </c>
      <c r="H48">
        <v>117</v>
      </c>
      <c r="I48">
        <v>1</v>
      </c>
      <c r="J48" s="247" t="str">
        <f>'B. NIAC'!H25</f>
        <v/>
      </c>
      <c r="M48" s="89">
        <f>'B. NIAC'!K25</f>
        <v>0</v>
      </c>
      <c r="N48" s="185" t="s">
        <v>375</v>
      </c>
    </row>
    <row r="49" spans="1:14" x14ac:dyDescent="0.3">
      <c r="A49" s="87" t="str">
        <f>'General Instructions'!$I$7</f>
        <v/>
      </c>
      <c r="B49" s="89" t="e">
        <f>'General Instructions'!$I$5</f>
        <v>#N/A</v>
      </c>
      <c r="C49" s="87">
        <f>'General Instructions'!$I$6</f>
        <v>0</v>
      </c>
      <c r="D49" t="s">
        <v>56</v>
      </c>
      <c r="E49" s="184" t="s">
        <v>140</v>
      </c>
      <c r="F49" s="88" t="s">
        <v>56</v>
      </c>
      <c r="G49">
        <v>10</v>
      </c>
      <c r="H49">
        <v>118</v>
      </c>
      <c r="I49">
        <v>1</v>
      </c>
      <c r="J49" s="187">
        <f>ABS('B. NIAC'!G26)</f>
        <v>0</v>
      </c>
      <c r="M49" s="89">
        <f>'B. NIAC'!K26</f>
        <v>0</v>
      </c>
      <c r="N49" s="185" t="s">
        <v>365</v>
      </c>
    </row>
    <row r="50" spans="1:14" x14ac:dyDescent="0.3">
      <c r="A50" s="87" t="str">
        <f>'General Instructions'!$I$7</f>
        <v/>
      </c>
      <c r="B50" s="89" t="e">
        <f>'General Instructions'!$I$5</f>
        <v>#N/A</v>
      </c>
      <c r="C50" s="87">
        <f>'General Instructions'!$I$6</f>
        <v>0</v>
      </c>
      <c r="D50" t="s">
        <v>56</v>
      </c>
      <c r="E50" s="184" t="s">
        <v>141</v>
      </c>
      <c r="F50" s="88" t="s">
        <v>56</v>
      </c>
      <c r="G50">
        <v>10</v>
      </c>
      <c r="H50">
        <v>119</v>
      </c>
      <c r="I50">
        <v>1</v>
      </c>
      <c r="J50" s="187">
        <f>ABS('B. NIAC'!G27)</f>
        <v>0</v>
      </c>
      <c r="M50" s="89">
        <f>'B. NIAC'!K27</f>
        <v>0</v>
      </c>
      <c r="N50" s="185" t="s">
        <v>366</v>
      </c>
    </row>
    <row r="51" spans="1:14" x14ac:dyDescent="0.3">
      <c r="A51" s="87" t="str">
        <f>'General Instructions'!$I$7</f>
        <v/>
      </c>
      <c r="B51" s="89" t="e">
        <f>'General Instructions'!$I$5</f>
        <v>#N/A</v>
      </c>
      <c r="C51" s="87">
        <f>'General Instructions'!$I$6</f>
        <v>0</v>
      </c>
      <c r="D51" t="s">
        <v>56</v>
      </c>
      <c r="E51" s="184" t="s">
        <v>142</v>
      </c>
      <c r="F51" s="88" t="s">
        <v>56</v>
      </c>
      <c r="G51">
        <v>10</v>
      </c>
      <c r="H51">
        <v>120</v>
      </c>
      <c r="I51">
        <v>1</v>
      </c>
      <c r="J51" s="247" t="str">
        <f>'B. NIAC'!H28</f>
        <v/>
      </c>
      <c r="N51" s="185" t="s">
        <v>377</v>
      </c>
    </row>
    <row r="52" spans="1:14" x14ac:dyDescent="0.3">
      <c r="A52" s="87" t="str">
        <f>'General Instructions'!$I$7</f>
        <v/>
      </c>
      <c r="B52" s="89" t="e">
        <f>'General Instructions'!$I$5</f>
        <v>#N/A</v>
      </c>
      <c r="C52" s="87">
        <f>'General Instructions'!$I$6</f>
        <v>0</v>
      </c>
      <c r="D52" t="s">
        <v>56</v>
      </c>
      <c r="E52" s="184" t="s">
        <v>143</v>
      </c>
      <c r="F52" s="88" t="s">
        <v>56</v>
      </c>
      <c r="G52">
        <v>10</v>
      </c>
      <c r="H52">
        <v>121</v>
      </c>
      <c r="I52">
        <v>1</v>
      </c>
      <c r="J52" s="247" t="str">
        <f>'B. NIAC'!H29</f>
        <v/>
      </c>
      <c r="N52" s="183" t="s">
        <v>376</v>
      </c>
    </row>
    <row r="53" spans="1:14" x14ac:dyDescent="0.3">
      <c r="A53" s="87" t="str">
        <f>'General Instructions'!$I$7</f>
        <v/>
      </c>
      <c r="B53" s="89" t="e">
        <f>'General Instructions'!$I$5</f>
        <v>#N/A</v>
      </c>
      <c r="C53" s="87">
        <f>'General Instructions'!$I$6</f>
        <v>0</v>
      </c>
      <c r="D53" t="s">
        <v>56</v>
      </c>
      <c r="E53" s="184" t="s">
        <v>144</v>
      </c>
      <c r="F53" s="88" t="s">
        <v>56</v>
      </c>
      <c r="G53">
        <v>10</v>
      </c>
      <c r="H53">
        <v>122</v>
      </c>
      <c r="I53">
        <v>1</v>
      </c>
      <c r="J53" s="187">
        <f>ABS('B. NIAC'!G30)</f>
        <v>0</v>
      </c>
      <c r="N53" s="185" t="s">
        <v>353</v>
      </c>
    </row>
    <row r="54" spans="1:14" x14ac:dyDescent="0.3">
      <c r="A54" s="87" t="str">
        <f>'General Instructions'!$I$7</f>
        <v/>
      </c>
      <c r="B54" s="89" t="e">
        <f>'General Instructions'!$I$5</f>
        <v>#N/A</v>
      </c>
      <c r="C54" s="87">
        <f>'General Instructions'!$I$6</f>
        <v>0</v>
      </c>
      <c r="D54" t="s">
        <v>56</v>
      </c>
      <c r="E54" s="184" t="s">
        <v>145</v>
      </c>
      <c r="F54" s="88" t="s">
        <v>56</v>
      </c>
      <c r="G54">
        <v>10</v>
      </c>
      <c r="H54">
        <v>123</v>
      </c>
      <c r="I54">
        <v>1</v>
      </c>
      <c r="J54" s="187">
        <f>ABS('B. NIAC'!G31)</f>
        <v>0</v>
      </c>
      <c r="N54" s="185" t="s">
        <v>269</v>
      </c>
    </row>
    <row r="55" spans="1:14" x14ac:dyDescent="0.3">
      <c r="A55" s="87" t="str">
        <f>'General Instructions'!$I$7</f>
        <v/>
      </c>
      <c r="B55" s="89" t="e">
        <f>'General Instructions'!$I$5</f>
        <v>#N/A</v>
      </c>
      <c r="C55" s="87">
        <f>'General Instructions'!$I$6</f>
        <v>0</v>
      </c>
      <c r="D55" t="s">
        <v>56</v>
      </c>
      <c r="E55" s="184" t="s">
        <v>146</v>
      </c>
      <c r="F55" s="88" t="s">
        <v>56</v>
      </c>
      <c r="G55">
        <v>10</v>
      </c>
      <c r="H55">
        <v>124</v>
      </c>
      <c r="I55">
        <v>1</v>
      </c>
      <c r="J55" s="187">
        <f>ABS('B. NIAC'!G32)</f>
        <v>0</v>
      </c>
      <c r="N55" s="185" t="s">
        <v>343</v>
      </c>
    </row>
    <row r="56" spans="1:14" x14ac:dyDescent="0.3">
      <c r="A56" s="87" t="str">
        <f>'General Instructions'!$I$7</f>
        <v/>
      </c>
      <c r="B56" s="89" t="e">
        <f>'General Instructions'!$I$5</f>
        <v>#N/A</v>
      </c>
      <c r="C56" s="87">
        <f>'General Instructions'!$I$6</f>
        <v>0</v>
      </c>
      <c r="D56" t="s">
        <v>56</v>
      </c>
      <c r="E56" s="184" t="s">
        <v>147</v>
      </c>
      <c r="F56" s="88" t="s">
        <v>56</v>
      </c>
      <c r="G56">
        <v>10</v>
      </c>
      <c r="H56">
        <v>125</v>
      </c>
      <c r="I56">
        <v>1</v>
      </c>
      <c r="J56" s="187">
        <f>ABS('B. NIAC'!G33)</f>
        <v>0</v>
      </c>
      <c r="N56" s="185" t="s">
        <v>367</v>
      </c>
    </row>
    <row r="57" spans="1:14" x14ac:dyDescent="0.3">
      <c r="A57" s="87" t="str">
        <f>'General Instructions'!$I$7</f>
        <v/>
      </c>
      <c r="B57" s="89" t="e">
        <f>'General Instructions'!$I$5</f>
        <v>#N/A</v>
      </c>
      <c r="C57" s="87">
        <f>'General Instructions'!$I$6</f>
        <v>0</v>
      </c>
      <c r="D57" t="s">
        <v>56</v>
      </c>
      <c r="E57" s="184" t="s">
        <v>148</v>
      </c>
      <c r="F57" s="88" t="s">
        <v>56</v>
      </c>
      <c r="G57">
        <v>10</v>
      </c>
      <c r="H57">
        <v>165</v>
      </c>
      <c r="I57">
        <v>1</v>
      </c>
      <c r="J57" s="187">
        <f>ABS('B. NIAC'!G34)</f>
        <v>0</v>
      </c>
      <c r="N57" s="186" t="s">
        <v>270</v>
      </c>
    </row>
    <row r="58" spans="1:14" x14ac:dyDescent="0.3">
      <c r="A58" s="87" t="str">
        <f>'General Instructions'!$I$7</f>
        <v/>
      </c>
      <c r="B58" s="89" t="e">
        <f>'General Instructions'!$I$5</f>
        <v>#N/A</v>
      </c>
      <c r="C58" s="87">
        <f>'General Instructions'!$I$6</f>
        <v>0</v>
      </c>
      <c r="D58" t="s">
        <v>56</v>
      </c>
      <c r="E58" s="184" t="s">
        <v>401</v>
      </c>
      <c r="F58" s="88" t="s">
        <v>56</v>
      </c>
      <c r="G58">
        <v>10</v>
      </c>
      <c r="H58">
        <v>166</v>
      </c>
      <c r="I58">
        <v>1</v>
      </c>
      <c r="J58" s="247" t="str">
        <f>'B. NIAC'!H35</f>
        <v/>
      </c>
      <c r="M58" s="89">
        <f>'B. NIAC'!K28</f>
        <v>0</v>
      </c>
      <c r="N58" s="186" t="s">
        <v>381</v>
      </c>
    </row>
    <row r="59" spans="1:14" x14ac:dyDescent="0.3">
      <c r="A59" s="87" t="str">
        <f>'General Instructions'!$I$7</f>
        <v/>
      </c>
      <c r="B59" s="89" t="e">
        <f>'General Instructions'!$I$5</f>
        <v>#N/A</v>
      </c>
      <c r="C59" s="87">
        <f>'General Instructions'!$I$6</f>
        <v>0</v>
      </c>
      <c r="D59" t="s">
        <v>56</v>
      </c>
      <c r="E59" s="184" t="s">
        <v>402</v>
      </c>
      <c r="F59" s="88" t="s">
        <v>56</v>
      </c>
      <c r="G59">
        <v>10</v>
      </c>
      <c r="H59">
        <v>167</v>
      </c>
      <c r="I59">
        <v>1</v>
      </c>
      <c r="J59" s="187">
        <f>ABS('B. NIAC'!G36)</f>
        <v>0</v>
      </c>
      <c r="M59" s="89">
        <f>'B. NIAC'!K29</f>
        <v>0</v>
      </c>
      <c r="N59" s="186" t="s">
        <v>353</v>
      </c>
    </row>
    <row r="60" spans="1:14" x14ac:dyDescent="0.3">
      <c r="A60" s="87" t="str">
        <f>'General Instructions'!$I$7</f>
        <v/>
      </c>
      <c r="B60" s="89" t="e">
        <f>'General Instructions'!$I$5</f>
        <v>#N/A</v>
      </c>
      <c r="C60" s="87">
        <f>'General Instructions'!$I$6</f>
        <v>0</v>
      </c>
      <c r="D60" t="s">
        <v>56</v>
      </c>
      <c r="E60" s="184" t="s">
        <v>403</v>
      </c>
      <c r="F60" s="88" t="s">
        <v>56</v>
      </c>
      <c r="G60">
        <v>10</v>
      </c>
      <c r="H60">
        <v>168</v>
      </c>
      <c r="I60">
        <v>1</v>
      </c>
      <c r="J60" s="187">
        <f>ABS('B. NIAC'!G37)</f>
        <v>0</v>
      </c>
      <c r="M60" s="89">
        <f>'B. NIAC'!K30</f>
        <v>0</v>
      </c>
      <c r="N60" s="186" t="s">
        <v>264</v>
      </c>
    </row>
    <row r="61" spans="1:14" x14ac:dyDescent="0.3">
      <c r="A61" s="87" t="str">
        <f>'General Instructions'!$I$7</f>
        <v/>
      </c>
      <c r="B61" s="89" t="e">
        <f>'General Instructions'!$I$5</f>
        <v>#N/A</v>
      </c>
      <c r="C61" s="87">
        <f>'General Instructions'!$I$6</f>
        <v>0</v>
      </c>
      <c r="D61" t="s">
        <v>56</v>
      </c>
      <c r="E61" s="184" t="s">
        <v>404</v>
      </c>
      <c r="F61" s="88" t="s">
        <v>56</v>
      </c>
      <c r="G61">
        <v>10</v>
      </c>
      <c r="H61">
        <v>169</v>
      </c>
      <c r="I61">
        <v>1</v>
      </c>
      <c r="J61" s="187">
        <f>ABS('B. NIAC'!G38)</f>
        <v>0</v>
      </c>
      <c r="M61" s="89">
        <f>'B. NIAC'!K31</f>
        <v>0</v>
      </c>
      <c r="N61" s="186" t="s">
        <v>343</v>
      </c>
    </row>
    <row r="62" spans="1:14" x14ac:dyDescent="0.3">
      <c r="A62" s="87" t="str">
        <f>'General Instructions'!$I$7</f>
        <v/>
      </c>
      <c r="B62" s="89" t="e">
        <f>'General Instructions'!$I$5</f>
        <v>#N/A</v>
      </c>
      <c r="C62" s="87">
        <f>'General Instructions'!$I$6</f>
        <v>0</v>
      </c>
      <c r="D62" t="s">
        <v>56</v>
      </c>
      <c r="E62" s="184" t="s">
        <v>405</v>
      </c>
      <c r="F62" s="88" t="s">
        <v>56</v>
      </c>
      <c r="G62">
        <v>10</v>
      </c>
      <c r="H62">
        <v>170</v>
      </c>
      <c r="I62">
        <v>1</v>
      </c>
      <c r="J62" s="187">
        <f>ABS('B. NIAC'!G39)</f>
        <v>0</v>
      </c>
      <c r="M62" s="89">
        <f>'B. NIAC'!K32</f>
        <v>0</v>
      </c>
      <c r="N62" s="186" t="s">
        <v>367</v>
      </c>
    </row>
    <row r="63" spans="1:14" x14ac:dyDescent="0.3">
      <c r="A63" s="87" t="str">
        <f>'General Instructions'!$I$7</f>
        <v/>
      </c>
      <c r="B63" s="89" t="e">
        <f>'General Instructions'!$I$5</f>
        <v>#N/A</v>
      </c>
      <c r="C63" s="87">
        <f>'General Instructions'!$I$6</f>
        <v>0</v>
      </c>
      <c r="D63" t="s">
        <v>56</v>
      </c>
      <c r="E63" s="184" t="s">
        <v>406</v>
      </c>
      <c r="F63" s="88" t="s">
        <v>56</v>
      </c>
      <c r="G63">
        <v>10</v>
      </c>
      <c r="H63">
        <v>171</v>
      </c>
      <c r="I63">
        <v>1</v>
      </c>
      <c r="J63" s="187">
        <f>ABS('B. NIAC'!G40)</f>
        <v>0</v>
      </c>
      <c r="M63" s="89">
        <f>'B. NIAC'!K33</f>
        <v>0</v>
      </c>
      <c r="N63" s="186" t="s">
        <v>265</v>
      </c>
    </row>
    <row r="64" spans="1:14" x14ac:dyDescent="0.3">
      <c r="A64" s="87" t="str">
        <f>'General Instructions'!$I$7</f>
        <v/>
      </c>
      <c r="B64" s="89" t="e">
        <f>'General Instructions'!$I$5</f>
        <v>#N/A</v>
      </c>
      <c r="C64" s="87">
        <f>'General Instructions'!$I$6</f>
        <v>0</v>
      </c>
      <c r="D64" t="s">
        <v>56</v>
      </c>
      <c r="E64" s="184" t="s">
        <v>407</v>
      </c>
      <c r="F64" s="88" t="s">
        <v>56</v>
      </c>
      <c r="G64">
        <v>10</v>
      </c>
      <c r="H64">
        <v>172</v>
      </c>
      <c r="I64">
        <v>1</v>
      </c>
      <c r="J64" s="247" t="str">
        <f>'B. NIAC'!H41</f>
        <v/>
      </c>
      <c r="M64" s="89">
        <f>'B. NIAC'!K34</f>
        <v>0</v>
      </c>
      <c r="N64" s="186" t="s">
        <v>378</v>
      </c>
    </row>
    <row r="65" spans="1:14" x14ac:dyDescent="0.3">
      <c r="A65" s="87" t="str">
        <f>'General Instructions'!$I$7</f>
        <v/>
      </c>
      <c r="B65" s="89" t="e">
        <f>'General Instructions'!$I$5</f>
        <v>#N/A</v>
      </c>
      <c r="C65" s="87">
        <f>'General Instructions'!$I$6</f>
        <v>0</v>
      </c>
      <c r="D65" t="s">
        <v>56</v>
      </c>
      <c r="E65" s="184" t="s">
        <v>408</v>
      </c>
      <c r="F65" s="88" t="s">
        <v>56</v>
      </c>
      <c r="G65">
        <v>10</v>
      </c>
      <c r="H65">
        <v>126</v>
      </c>
      <c r="I65">
        <v>1</v>
      </c>
      <c r="J65" s="247" t="str">
        <f>'B. NIAC'!H42</f>
        <v/>
      </c>
      <c r="M65" s="89">
        <f>'B. NIAC'!K35</f>
        <v>0</v>
      </c>
      <c r="N65" s="183" t="s">
        <v>2</v>
      </c>
    </row>
    <row r="66" spans="1:14" x14ac:dyDescent="0.3">
      <c r="A66" s="87" t="str">
        <f>'General Instructions'!$I$7</f>
        <v/>
      </c>
      <c r="B66" s="89" t="e">
        <f>'General Instructions'!$I$5</f>
        <v>#N/A</v>
      </c>
      <c r="C66" s="87">
        <f>'General Instructions'!$I$6</f>
        <v>0</v>
      </c>
      <c r="D66" t="s">
        <v>57</v>
      </c>
      <c r="E66" t="s">
        <v>149</v>
      </c>
      <c r="F66" s="88" t="s">
        <v>57</v>
      </c>
      <c r="G66">
        <v>11</v>
      </c>
      <c r="H66">
        <v>127</v>
      </c>
      <c r="I66">
        <v>1</v>
      </c>
      <c r="J66" s="187">
        <f>ABS('C. CCF'!G9)</f>
        <v>0</v>
      </c>
      <c r="M66" s="89">
        <f>'C. CCF'!J9</f>
        <v>0</v>
      </c>
      <c r="N66" s="185" t="s">
        <v>81</v>
      </c>
    </row>
    <row r="67" spans="1:14" x14ac:dyDescent="0.3">
      <c r="A67" s="87" t="str">
        <f>'General Instructions'!$I$7</f>
        <v/>
      </c>
      <c r="B67" s="89" t="e">
        <f>'General Instructions'!$I$5</f>
        <v>#N/A</v>
      </c>
      <c r="C67" s="87">
        <f>'General Instructions'!$I$6</f>
        <v>0</v>
      </c>
      <c r="D67" t="s">
        <v>57</v>
      </c>
      <c r="E67" t="s">
        <v>150</v>
      </c>
      <c r="F67" s="88" t="s">
        <v>57</v>
      </c>
      <c r="G67">
        <v>11</v>
      </c>
      <c r="H67">
        <v>128</v>
      </c>
      <c r="I67">
        <v>1</v>
      </c>
      <c r="J67" s="187">
        <f>ABS('C. CCF'!G10)</f>
        <v>0</v>
      </c>
      <c r="M67" s="89">
        <f>'C. CCF'!J10</f>
        <v>0</v>
      </c>
      <c r="N67" s="185" t="s">
        <v>296</v>
      </c>
    </row>
    <row r="68" spans="1:14" x14ac:dyDescent="0.3">
      <c r="A68" s="87" t="str">
        <f>'General Instructions'!$I$7</f>
        <v/>
      </c>
      <c r="B68" s="89" t="e">
        <f>'General Instructions'!$I$5</f>
        <v>#N/A</v>
      </c>
      <c r="C68" s="87">
        <f>'General Instructions'!$I$6</f>
        <v>0</v>
      </c>
      <c r="D68" t="s">
        <v>57</v>
      </c>
      <c r="E68" t="s">
        <v>151</v>
      </c>
      <c r="F68" s="88" t="s">
        <v>57</v>
      </c>
      <c r="G68">
        <v>11</v>
      </c>
      <c r="H68">
        <v>129</v>
      </c>
      <c r="I68">
        <v>1</v>
      </c>
      <c r="J68" s="187">
        <f>ABS('C. CCF'!G11)</f>
        <v>0</v>
      </c>
      <c r="M68" s="89">
        <f>'C. CCF'!J11</f>
        <v>0</v>
      </c>
      <c r="N68" s="185" t="s">
        <v>82</v>
      </c>
    </row>
    <row r="69" spans="1:14" x14ac:dyDescent="0.3">
      <c r="A69" s="87" t="str">
        <f>'General Instructions'!$I$7</f>
        <v/>
      </c>
      <c r="B69" s="89" t="e">
        <f>'General Instructions'!$I$5</f>
        <v>#N/A</v>
      </c>
      <c r="C69" s="87">
        <f>'General Instructions'!$I$6</f>
        <v>0</v>
      </c>
      <c r="D69" t="s">
        <v>57</v>
      </c>
      <c r="E69" t="s">
        <v>152</v>
      </c>
      <c r="F69" s="88" t="s">
        <v>57</v>
      </c>
      <c r="G69">
        <v>11</v>
      </c>
      <c r="H69">
        <v>130</v>
      </c>
      <c r="I69">
        <v>1</v>
      </c>
      <c r="J69" s="187">
        <f>ABS('C. CCF'!G12)</f>
        <v>0</v>
      </c>
      <c r="M69" s="89">
        <f>'C. CCF'!J12</f>
        <v>0</v>
      </c>
      <c r="N69" s="185" t="s">
        <v>297</v>
      </c>
    </row>
    <row r="70" spans="1:14" x14ac:dyDescent="0.3">
      <c r="A70" s="87" t="str">
        <f>'General Instructions'!$I$7</f>
        <v/>
      </c>
      <c r="B70" s="89" t="e">
        <f>'General Instructions'!$I$5</f>
        <v>#N/A</v>
      </c>
      <c r="C70" s="87">
        <f>'General Instructions'!$I$6</f>
        <v>0</v>
      </c>
      <c r="D70" t="s">
        <v>57</v>
      </c>
      <c r="E70" t="s">
        <v>153</v>
      </c>
      <c r="F70" s="88" t="s">
        <v>57</v>
      </c>
      <c r="G70">
        <v>11</v>
      </c>
      <c r="H70">
        <v>131</v>
      </c>
      <c r="I70">
        <v>1</v>
      </c>
      <c r="J70" s="187">
        <f>ABS('C. CCF'!G13)</f>
        <v>0</v>
      </c>
      <c r="N70" s="185" t="s">
        <v>298</v>
      </c>
    </row>
    <row r="71" spans="1:14" x14ac:dyDescent="0.3">
      <c r="A71" s="87" t="str">
        <f>'General Instructions'!$I$7</f>
        <v/>
      </c>
      <c r="B71" s="89" t="e">
        <f>'General Instructions'!$I$5</f>
        <v>#N/A</v>
      </c>
      <c r="C71" s="87">
        <f>'General Instructions'!$I$6</f>
        <v>0</v>
      </c>
      <c r="D71" t="s">
        <v>57</v>
      </c>
      <c r="E71" t="s">
        <v>154</v>
      </c>
      <c r="F71" s="88" t="s">
        <v>57</v>
      </c>
      <c r="G71">
        <v>11</v>
      </c>
      <c r="H71">
        <v>132</v>
      </c>
      <c r="I71">
        <v>1</v>
      </c>
      <c r="J71" s="247" t="str">
        <f>'C. CCF'!G14</f>
        <v/>
      </c>
      <c r="M71" s="89">
        <f>'C. CCF'!J14</f>
        <v>0</v>
      </c>
      <c r="N71" s="185" t="s">
        <v>288</v>
      </c>
    </row>
    <row r="72" spans="1:14" x14ac:dyDescent="0.3">
      <c r="A72" s="87" t="str">
        <f>'General Instructions'!$I$7</f>
        <v/>
      </c>
      <c r="B72" s="89" t="e">
        <f>'General Instructions'!$I$5</f>
        <v>#N/A</v>
      </c>
      <c r="C72" s="87">
        <f>'General Instructions'!$I$6</f>
        <v>0</v>
      </c>
      <c r="D72" t="s">
        <v>57</v>
      </c>
      <c r="E72" t="s">
        <v>155</v>
      </c>
      <c r="F72" s="88" t="s">
        <v>57</v>
      </c>
      <c r="G72">
        <v>11</v>
      </c>
      <c r="H72">
        <v>133</v>
      </c>
      <c r="I72">
        <v>1</v>
      </c>
      <c r="J72" s="187">
        <f>ABS('C. CCF'!G15)</f>
        <v>0</v>
      </c>
      <c r="M72" s="89">
        <f>'C. CCF'!J15</f>
        <v>0</v>
      </c>
      <c r="N72" s="185" t="s">
        <v>299</v>
      </c>
    </row>
    <row r="73" spans="1:14" x14ac:dyDescent="0.3">
      <c r="A73" s="87" t="str">
        <f>'General Instructions'!$I$7</f>
        <v/>
      </c>
      <c r="B73" s="89" t="e">
        <f>'General Instructions'!$I$5</f>
        <v>#N/A</v>
      </c>
      <c r="C73" s="87">
        <f>'General Instructions'!$I$6</f>
        <v>0</v>
      </c>
      <c r="D73" t="s">
        <v>57</v>
      </c>
      <c r="E73" t="s">
        <v>156</v>
      </c>
      <c r="F73" s="88" t="s">
        <v>57</v>
      </c>
      <c r="G73">
        <v>11</v>
      </c>
      <c r="H73">
        <v>134</v>
      </c>
      <c r="I73">
        <v>1</v>
      </c>
      <c r="J73" s="187">
        <f>ABS('C. CCF'!G16)</f>
        <v>0</v>
      </c>
      <c r="M73" s="89">
        <f>'C. CCF'!J16</f>
        <v>0</v>
      </c>
      <c r="N73" s="185" t="s">
        <v>300</v>
      </c>
    </row>
    <row r="74" spans="1:14" x14ac:dyDescent="0.3">
      <c r="A74" s="87" t="str">
        <f>'General Instructions'!$I$7</f>
        <v/>
      </c>
      <c r="B74" s="89" t="e">
        <f>'General Instructions'!$I$5</f>
        <v>#N/A</v>
      </c>
      <c r="C74" s="87">
        <f>'General Instructions'!$I$6</f>
        <v>0</v>
      </c>
      <c r="D74" t="s">
        <v>57</v>
      </c>
      <c r="E74" t="s">
        <v>157</v>
      </c>
      <c r="F74" s="88" t="s">
        <v>57</v>
      </c>
      <c r="G74">
        <v>11</v>
      </c>
      <c r="H74">
        <v>135</v>
      </c>
      <c r="I74">
        <v>1</v>
      </c>
      <c r="J74" s="247" t="str">
        <f>'C. CCF'!G17</f>
        <v/>
      </c>
      <c r="M74" s="89">
        <f>'C. CCF'!J17</f>
        <v>0</v>
      </c>
      <c r="N74" s="183" t="s">
        <v>3</v>
      </c>
    </row>
    <row r="75" spans="1:14" x14ac:dyDescent="0.3">
      <c r="A75" s="87" t="str">
        <f>'General Instructions'!$I$7</f>
        <v/>
      </c>
      <c r="B75" s="89" t="e">
        <f>'General Instructions'!$I$5</f>
        <v>#N/A</v>
      </c>
      <c r="C75" s="87">
        <f>'General Instructions'!$I$6</f>
        <v>0</v>
      </c>
      <c r="D75" t="s">
        <v>57</v>
      </c>
      <c r="E75" t="s">
        <v>158</v>
      </c>
      <c r="F75" s="88" t="s">
        <v>57</v>
      </c>
      <c r="G75">
        <v>11</v>
      </c>
      <c r="H75">
        <v>136</v>
      </c>
      <c r="I75">
        <v>1</v>
      </c>
      <c r="J75" s="187">
        <f>ABS('C. CCF'!G18)</f>
        <v>0</v>
      </c>
      <c r="M75" s="89">
        <f>'C. CCF'!J18</f>
        <v>0</v>
      </c>
      <c r="N75" s="185" t="s">
        <v>83</v>
      </c>
    </row>
    <row r="76" spans="1:14" x14ac:dyDescent="0.3">
      <c r="A76" s="87" t="str">
        <f>'General Instructions'!$I$7</f>
        <v/>
      </c>
      <c r="B76" s="89" t="e">
        <f>'General Instructions'!$I$5</f>
        <v>#N/A</v>
      </c>
      <c r="C76" s="87">
        <f>'General Instructions'!$I$6</f>
        <v>0</v>
      </c>
      <c r="D76" t="s">
        <v>57</v>
      </c>
      <c r="E76" t="s">
        <v>159</v>
      </c>
      <c r="F76" s="88" t="s">
        <v>57</v>
      </c>
      <c r="G76">
        <v>11</v>
      </c>
      <c r="H76">
        <v>137</v>
      </c>
      <c r="I76">
        <v>1</v>
      </c>
      <c r="J76" s="187">
        <f>ABS('C. CCF'!G19)</f>
        <v>0</v>
      </c>
      <c r="M76" s="89">
        <f>'C. CCF'!J19</f>
        <v>0</v>
      </c>
      <c r="N76" s="185" t="s">
        <v>301</v>
      </c>
    </row>
    <row r="77" spans="1:14" x14ac:dyDescent="0.3">
      <c r="A77" s="87" t="str">
        <f>'General Instructions'!$I$7</f>
        <v/>
      </c>
      <c r="B77" s="89" t="e">
        <f>'General Instructions'!$I$5</f>
        <v>#N/A</v>
      </c>
      <c r="C77" s="87">
        <f>'General Instructions'!$I$6</f>
        <v>0</v>
      </c>
      <c r="D77" t="s">
        <v>57</v>
      </c>
      <c r="E77" t="s">
        <v>160</v>
      </c>
      <c r="F77" s="88" t="s">
        <v>57</v>
      </c>
      <c r="G77">
        <v>11</v>
      </c>
      <c r="H77">
        <v>139</v>
      </c>
      <c r="I77">
        <v>1</v>
      </c>
      <c r="J77" s="247" t="str">
        <f>'C. CCF'!G20</f>
        <v/>
      </c>
      <c r="M77" s="89">
        <f>'C. CCF'!J20</f>
        <v>0</v>
      </c>
      <c r="N77" s="185" t="s">
        <v>341</v>
      </c>
    </row>
    <row r="78" spans="1:14" x14ac:dyDescent="0.3">
      <c r="A78" s="87" t="str">
        <f>'General Instructions'!$I$7</f>
        <v/>
      </c>
      <c r="B78" s="89" t="e">
        <f>'General Instructions'!$I$5</f>
        <v>#N/A</v>
      </c>
      <c r="C78" s="87">
        <f>'General Instructions'!$I$6</f>
        <v>0</v>
      </c>
      <c r="D78" t="s">
        <v>57</v>
      </c>
      <c r="E78" t="s">
        <v>161</v>
      </c>
      <c r="F78" s="88" t="s">
        <v>57</v>
      </c>
      <c r="G78">
        <v>11</v>
      </c>
      <c r="H78">
        <v>138</v>
      </c>
      <c r="I78">
        <v>1</v>
      </c>
      <c r="J78" s="247" t="str">
        <f>'C. CCF'!G21</f>
        <v/>
      </c>
      <c r="M78" s="89">
        <f>'C. CCF'!J21</f>
        <v>0</v>
      </c>
      <c r="N78" s="185" t="s">
        <v>288</v>
      </c>
    </row>
    <row r="79" spans="1:14" x14ac:dyDescent="0.3">
      <c r="A79" s="87" t="str">
        <f>'General Instructions'!$I$7</f>
        <v/>
      </c>
      <c r="B79" s="89" t="e">
        <f>'General Instructions'!$I$5</f>
        <v>#N/A</v>
      </c>
      <c r="C79" s="87">
        <f>'General Instructions'!$I$6</f>
        <v>0</v>
      </c>
      <c r="D79" t="s">
        <v>57</v>
      </c>
      <c r="E79" t="s">
        <v>162</v>
      </c>
      <c r="F79" s="88" t="s">
        <v>57</v>
      </c>
      <c r="G79">
        <v>11</v>
      </c>
      <c r="H79">
        <v>140</v>
      </c>
      <c r="I79">
        <v>1</v>
      </c>
      <c r="J79" s="187">
        <f>ABS('C. CCF'!G22)</f>
        <v>0</v>
      </c>
      <c r="M79" s="89">
        <f>'C. CCF'!J22</f>
        <v>0</v>
      </c>
      <c r="N79" s="185" t="s">
        <v>84</v>
      </c>
    </row>
    <row r="80" spans="1:14" x14ac:dyDescent="0.3">
      <c r="A80" s="87" t="str">
        <f>'General Instructions'!$I$7</f>
        <v/>
      </c>
      <c r="B80" s="89" t="e">
        <f>'General Instructions'!$I$5</f>
        <v>#N/A</v>
      </c>
      <c r="C80" s="87">
        <f>'General Instructions'!$I$6</f>
        <v>0</v>
      </c>
      <c r="D80" t="s">
        <v>57</v>
      </c>
      <c r="E80" t="s">
        <v>163</v>
      </c>
      <c r="F80" s="88" t="s">
        <v>57</v>
      </c>
      <c r="G80">
        <v>11</v>
      </c>
      <c r="H80">
        <v>141</v>
      </c>
      <c r="I80">
        <v>1</v>
      </c>
      <c r="J80" s="187">
        <f>ABS('C. CCF'!G23)</f>
        <v>0</v>
      </c>
      <c r="M80" s="89">
        <f>'C. CCF'!J23</f>
        <v>0</v>
      </c>
      <c r="N80" s="185" t="s">
        <v>85</v>
      </c>
    </row>
    <row r="81" spans="1:14" x14ac:dyDescent="0.3">
      <c r="A81" s="87" t="str">
        <f>'General Instructions'!$I$7</f>
        <v/>
      </c>
      <c r="B81" s="89" t="e">
        <f>'General Instructions'!$I$5</f>
        <v>#N/A</v>
      </c>
      <c r="C81" s="87">
        <f>'General Instructions'!$I$6</f>
        <v>0</v>
      </c>
      <c r="D81" t="s">
        <v>57</v>
      </c>
      <c r="E81" t="s">
        <v>258</v>
      </c>
      <c r="F81" s="88" t="s">
        <v>57</v>
      </c>
      <c r="G81">
        <v>11</v>
      </c>
      <c r="H81">
        <v>142</v>
      </c>
      <c r="I81">
        <v>1</v>
      </c>
      <c r="J81" s="247" t="str">
        <f>'C. CCF'!G24</f>
        <v/>
      </c>
      <c r="M81" s="89">
        <f>'C. CCF'!J24</f>
        <v>0</v>
      </c>
      <c r="N81" s="183" t="s">
        <v>4</v>
      </c>
    </row>
    <row r="82" spans="1:14" x14ac:dyDescent="0.3">
      <c r="A82" s="87" t="str">
        <f>'General Instructions'!$I$7</f>
        <v/>
      </c>
      <c r="B82" s="89" t="e">
        <f>'General Instructions'!$I$5</f>
        <v>#N/A</v>
      </c>
      <c r="C82" s="87">
        <f>'General Instructions'!$I$6</f>
        <v>0</v>
      </c>
      <c r="D82" t="s">
        <v>164</v>
      </c>
      <c r="E82" t="s">
        <v>165</v>
      </c>
      <c r="F82" s="88">
        <v>5</v>
      </c>
      <c r="G82">
        <v>8</v>
      </c>
      <c r="H82">
        <v>143</v>
      </c>
      <c r="I82">
        <v>1</v>
      </c>
      <c r="J82" s="187" t="str">
        <f>'A. FTAC'!I40</f>
        <v>-</v>
      </c>
      <c r="K82" s="90" t="str">
        <f>'A. FTAC'!I44</f>
        <v>-</v>
      </c>
      <c r="L82" s="90" t="str">
        <f>'A. FTAC'!I49</f>
        <v>-</v>
      </c>
    </row>
    <row r="83" spans="1:14" x14ac:dyDescent="0.3">
      <c r="A83" s="87" t="str">
        <f>'General Instructions'!$I$7</f>
        <v/>
      </c>
      <c r="B83" s="89" t="e">
        <f>'General Instructions'!$I$5</f>
        <v>#N/A</v>
      </c>
      <c r="C83" s="87">
        <f>'General Instructions'!$I$6</f>
        <v>0</v>
      </c>
      <c r="D83" t="s">
        <v>164</v>
      </c>
      <c r="E83" t="s">
        <v>166</v>
      </c>
      <c r="F83" s="88">
        <v>5</v>
      </c>
      <c r="G83">
        <v>8</v>
      </c>
      <c r="H83">
        <v>144</v>
      </c>
      <c r="I83">
        <v>1</v>
      </c>
      <c r="J83" s="187" t="str">
        <f>'B. NIAC'!I48</f>
        <v>-</v>
      </c>
      <c r="K83" s="90" t="str">
        <f>'B. NIAC'!I52</f>
        <v>-</v>
      </c>
      <c r="L83" s="90" t="str">
        <f>'B. NIAC'!I57</f>
        <v>-</v>
      </c>
    </row>
    <row r="84" spans="1:14" s="89" customFormat="1" x14ac:dyDescent="0.3">
      <c r="A84" s="87" t="str">
        <f>'General Instructions'!$I$7</f>
        <v/>
      </c>
      <c r="B84" s="89" t="e">
        <f>'General Instructions'!$I$5</f>
        <v>#N/A</v>
      </c>
      <c r="C84" s="87">
        <f>'General Instructions'!$I$6</f>
        <v>0</v>
      </c>
      <c r="D84" t="s">
        <v>164</v>
      </c>
      <c r="E84" t="s">
        <v>10</v>
      </c>
      <c r="F84" s="88">
        <v>5</v>
      </c>
      <c r="G84">
        <v>8</v>
      </c>
      <c r="H84">
        <v>145</v>
      </c>
      <c r="I84">
        <v>1</v>
      </c>
      <c r="J84" s="187" t="str">
        <f>'C. CCF'!H30</f>
        <v>-</v>
      </c>
      <c r="K84" s="90" t="str">
        <f>'C. CCF'!H34</f>
        <v>-</v>
      </c>
      <c r="L84" s="90" t="str">
        <f>'C. CCF'!H38</f>
        <v>-</v>
      </c>
    </row>
    <row r="85" spans="1:14" s="89" customFormat="1" x14ac:dyDescent="0.3">
      <c r="A85" s="87" t="str">
        <f>'General Instructions'!$I$7</f>
        <v/>
      </c>
      <c r="B85" s="89" t="e">
        <f>'General Instructions'!$I$5</f>
        <v>#N/A</v>
      </c>
      <c r="C85" s="87">
        <f>'General Instructions'!$I$6</f>
        <v>0</v>
      </c>
      <c r="D85" t="s">
        <v>164</v>
      </c>
      <c r="E85" t="s">
        <v>167</v>
      </c>
      <c r="F85" s="88" t="s">
        <v>168</v>
      </c>
      <c r="G85">
        <v>8</v>
      </c>
      <c r="H85">
        <v>146</v>
      </c>
      <c r="I85">
        <v>1</v>
      </c>
      <c r="J85" s="188">
        <f>'Summary Page'!H14</f>
        <v>0</v>
      </c>
      <c r="K85" s="87"/>
      <c r="L85" s="87"/>
    </row>
  </sheetData>
  <phoneticPr fontId="32" type="noConversion"/>
  <pageMargins left="0.7" right="0.7" top="0.75" bottom="0.75" header="0.3" footer="0.3"/>
  <pageSetup orientation="portrait" r:id="rId1"/>
  <headerFooter>
    <oddFooter>&amp;L&amp;"Calibri,Regular"&amp;10&amp;K000000This information/document has been classified: Public&amp;C_x000D_&amp;1#&amp;"Calibri"&amp;10&amp;K000000 This information/document has been classified: Internal - Use</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autoPageBreaks="0"/>
  </sheetPr>
  <dimension ref="A1:G78"/>
  <sheetViews>
    <sheetView topLeftCell="A37" workbookViewId="0">
      <selection activeCell="A59" sqref="A59"/>
    </sheetView>
  </sheetViews>
  <sheetFormatPr defaultRowHeight="14.4" x14ac:dyDescent="0.3"/>
  <cols>
    <col min="1" max="1" width="60.21875" customWidth="1"/>
    <col min="2" max="2" width="19.21875" customWidth="1"/>
    <col min="257" max="257" width="60.21875" customWidth="1"/>
    <col min="258" max="258" width="19.21875" customWidth="1"/>
    <col min="513" max="513" width="60.21875" customWidth="1"/>
    <col min="514" max="514" width="19.21875" customWidth="1"/>
    <col min="769" max="769" width="60.21875" customWidth="1"/>
    <col min="770" max="770" width="19.21875" customWidth="1"/>
    <col min="1025" max="1025" width="60.21875" customWidth="1"/>
    <col min="1026" max="1026" width="19.21875" customWidth="1"/>
    <col min="1281" max="1281" width="60.21875" customWidth="1"/>
    <col min="1282" max="1282" width="19.21875" customWidth="1"/>
    <col min="1537" max="1537" width="60.21875" customWidth="1"/>
    <col min="1538" max="1538" width="19.21875" customWidth="1"/>
    <col min="1793" max="1793" width="60.21875" customWidth="1"/>
    <col min="1794" max="1794" width="19.21875" customWidth="1"/>
    <col min="2049" max="2049" width="60.21875" customWidth="1"/>
    <col min="2050" max="2050" width="19.21875" customWidth="1"/>
    <col min="2305" max="2305" width="60.21875" customWidth="1"/>
    <col min="2306" max="2306" width="19.21875" customWidth="1"/>
    <col min="2561" max="2561" width="60.21875" customWidth="1"/>
    <col min="2562" max="2562" width="19.21875" customWidth="1"/>
    <col min="2817" max="2817" width="60.21875" customWidth="1"/>
    <col min="2818" max="2818" width="19.21875" customWidth="1"/>
    <col min="3073" max="3073" width="60.21875" customWidth="1"/>
    <col min="3074" max="3074" width="19.21875" customWidth="1"/>
    <col min="3329" max="3329" width="60.21875" customWidth="1"/>
    <col min="3330" max="3330" width="19.21875" customWidth="1"/>
    <col min="3585" max="3585" width="60.21875" customWidth="1"/>
    <col min="3586" max="3586" width="19.21875" customWidth="1"/>
    <col min="3841" max="3841" width="60.21875" customWidth="1"/>
    <col min="3842" max="3842" width="19.21875" customWidth="1"/>
    <col min="4097" max="4097" width="60.21875" customWidth="1"/>
    <col min="4098" max="4098" width="19.21875" customWidth="1"/>
    <col min="4353" max="4353" width="60.21875" customWidth="1"/>
    <col min="4354" max="4354" width="19.21875" customWidth="1"/>
    <col min="4609" max="4609" width="60.21875" customWidth="1"/>
    <col min="4610" max="4610" width="19.21875" customWidth="1"/>
    <col min="4865" max="4865" width="60.21875" customWidth="1"/>
    <col min="4866" max="4866" width="19.21875" customWidth="1"/>
    <col min="5121" max="5121" width="60.21875" customWidth="1"/>
    <col min="5122" max="5122" width="19.21875" customWidth="1"/>
    <col min="5377" max="5377" width="60.21875" customWidth="1"/>
    <col min="5378" max="5378" width="19.21875" customWidth="1"/>
    <col min="5633" max="5633" width="60.21875" customWidth="1"/>
    <col min="5634" max="5634" width="19.21875" customWidth="1"/>
    <col min="5889" max="5889" width="60.21875" customWidth="1"/>
    <col min="5890" max="5890" width="19.21875" customWidth="1"/>
    <col min="6145" max="6145" width="60.21875" customWidth="1"/>
    <col min="6146" max="6146" width="19.21875" customWidth="1"/>
    <col min="6401" max="6401" width="60.21875" customWidth="1"/>
    <col min="6402" max="6402" width="19.21875" customWidth="1"/>
    <col min="6657" max="6657" width="60.21875" customWidth="1"/>
    <col min="6658" max="6658" width="19.21875" customWidth="1"/>
    <col min="6913" max="6913" width="60.21875" customWidth="1"/>
    <col min="6914" max="6914" width="19.21875" customWidth="1"/>
    <col min="7169" max="7169" width="60.21875" customWidth="1"/>
    <col min="7170" max="7170" width="19.21875" customWidth="1"/>
    <col min="7425" max="7425" width="60.21875" customWidth="1"/>
    <col min="7426" max="7426" width="19.21875" customWidth="1"/>
    <col min="7681" max="7681" width="60.21875" customWidth="1"/>
    <col min="7682" max="7682" width="19.21875" customWidth="1"/>
    <col min="7937" max="7937" width="60.21875" customWidth="1"/>
    <col min="7938" max="7938" width="19.21875" customWidth="1"/>
    <col min="8193" max="8193" width="60.21875" customWidth="1"/>
    <col min="8194" max="8194" width="19.21875" customWidth="1"/>
    <col min="8449" max="8449" width="60.21875" customWidth="1"/>
    <col min="8450" max="8450" width="19.21875" customWidth="1"/>
    <col min="8705" max="8705" width="60.21875" customWidth="1"/>
    <col min="8706" max="8706" width="19.21875" customWidth="1"/>
    <col min="8961" max="8961" width="60.21875" customWidth="1"/>
    <col min="8962" max="8962" width="19.21875" customWidth="1"/>
    <col min="9217" max="9217" width="60.21875" customWidth="1"/>
    <col min="9218" max="9218" width="19.21875" customWidth="1"/>
    <col min="9473" max="9473" width="60.21875" customWidth="1"/>
    <col min="9474" max="9474" width="19.21875" customWidth="1"/>
    <col min="9729" max="9729" width="60.21875" customWidth="1"/>
    <col min="9730" max="9730" width="19.21875" customWidth="1"/>
    <col min="9985" max="9985" width="60.21875" customWidth="1"/>
    <col min="9986" max="9986" width="19.21875" customWidth="1"/>
    <col min="10241" max="10241" width="60.21875" customWidth="1"/>
    <col min="10242" max="10242" width="19.21875" customWidth="1"/>
    <col min="10497" max="10497" width="60.21875" customWidth="1"/>
    <col min="10498" max="10498" width="19.21875" customWidth="1"/>
    <col min="10753" max="10753" width="60.21875" customWidth="1"/>
    <col min="10754" max="10754" width="19.21875" customWidth="1"/>
    <col min="11009" max="11009" width="60.21875" customWidth="1"/>
    <col min="11010" max="11010" width="19.21875" customWidth="1"/>
    <col min="11265" max="11265" width="60.21875" customWidth="1"/>
    <col min="11266" max="11266" width="19.21875" customWidth="1"/>
    <col min="11521" max="11521" width="60.21875" customWidth="1"/>
    <col min="11522" max="11522" width="19.21875" customWidth="1"/>
    <col min="11777" max="11777" width="60.21875" customWidth="1"/>
    <col min="11778" max="11778" width="19.21875" customWidth="1"/>
    <col min="12033" max="12033" width="60.21875" customWidth="1"/>
    <col min="12034" max="12034" width="19.21875" customWidth="1"/>
    <col min="12289" max="12289" width="60.21875" customWidth="1"/>
    <col min="12290" max="12290" width="19.21875" customWidth="1"/>
    <col min="12545" max="12545" width="60.21875" customWidth="1"/>
    <col min="12546" max="12546" width="19.21875" customWidth="1"/>
    <col min="12801" max="12801" width="60.21875" customWidth="1"/>
    <col min="12802" max="12802" width="19.21875" customWidth="1"/>
    <col min="13057" max="13057" width="60.21875" customWidth="1"/>
    <col min="13058" max="13058" width="19.21875" customWidth="1"/>
    <col min="13313" max="13313" width="60.21875" customWidth="1"/>
    <col min="13314" max="13314" width="19.21875" customWidth="1"/>
    <col min="13569" max="13569" width="60.21875" customWidth="1"/>
    <col min="13570" max="13570" width="19.21875" customWidth="1"/>
    <col min="13825" max="13825" width="60.21875" customWidth="1"/>
    <col min="13826" max="13826" width="19.21875" customWidth="1"/>
    <col min="14081" max="14081" width="60.21875" customWidth="1"/>
    <col min="14082" max="14082" width="19.21875" customWidth="1"/>
    <col min="14337" max="14337" width="60.21875" customWidth="1"/>
    <col min="14338" max="14338" width="19.21875" customWidth="1"/>
    <col min="14593" max="14593" width="60.21875" customWidth="1"/>
    <col min="14594" max="14594" width="19.21875" customWidth="1"/>
    <col min="14849" max="14849" width="60.21875" customWidth="1"/>
    <col min="14850" max="14850" width="19.21875" customWidth="1"/>
    <col min="15105" max="15105" width="60.21875" customWidth="1"/>
    <col min="15106" max="15106" width="19.21875" customWidth="1"/>
    <col min="15361" max="15361" width="60.21875" customWidth="1"/>
    <col min="15362" max="15362" width="19.21875" customWidth="1"/>
    <col min="15617" max="15617" width="60.21875" customWidth="1"/>
    <col min="15618" max="15618" width="19.21875" customWidth="1"/>
    <col min="15873" max="15873" width="60.21875" customWidth="1"/>
    <col min="15874" max="15874" width="19.21875" customWidth="1"/>
    <col min="16129" max="16129" width="60.21875" customWidth="1"/>
    <col min="16130" max="16130" width="19.21875" customWidth="1"/>
  </cols>
  <sheetData>
    <row r="1" spans="1:2" x14ac:dyDescent="0.3">
      <c r="A1" t="s">
        <v>169</v>
      </c>
    </row>
    <row r="4" spans="1:2" x14ac:dyDescent="0.3">
      <c r="A4" t="s">
        <v>170</v>
      </c>
    </row>
    <row r="5" spans="1:2" x14ac:dyDescent="0.3">
      <c r="A5" t="s">
        <v>171</v>
      </c>
    </row>
    <row r="9" spans="1:2" x14ac:dyDescent="0.3">
      <c r="A9" s="93" t="s">
        <v>172</v>
      </c>
      <c r="B9" s="94" t="s">
        <v>173</v>
      </c>
    </row>
    <row r="10" spans="1:2" x14ac:dyDescent="0.3">
      <c r="A10" s="93" t="s">
        <v>174</v>
      </c>
      <c r="B10" s="94" t="s">
        <v>175</v>
      </c>
    </row>
    <row r="11" spans="1:2" x14ac:dyDescent="0.3">
      <c r="A11" s="93" t="s">
        <v>176</v>
      </c>
      <c r="B11" s="94" t="s">
        <v>177</v>
      </c>
    </row>
    <row r="12" spans="1:2" x14ac:dyDescent="0.3">
      <c r="A12" s="93" t="s">
        <v>178</v>
      </c>
      <c r="B12" s="94" t="s">
        <v>179</v>
      </c>
    </row>
    <row r="13" spans="1:2" x14ac:dyDescent="0.3">
      <c r="A13" s="93" t="s">
        <v>180</v>
      </c>
      <c r="B13" s="94" t="s">
        <v>181</v>
      </c>
    </row>
    <row r="14" spans="1:2" x14ac:dyDescent="0.3">
      <c r="A14" s="93" t="s">
        <v>182</v>
      </c>
      <c r="B14" s="94" t="s">
        <v>183</v>
      </c>
    </row>
    <row r="15" spans="1:2" x14ac:dyDescent="0.3">
      <c r="A15" s="93" t="s">
        <v>184</v>
      </c>
      <c r="B15" s="94" t="s">
        <v>185</v>
      </c>
    </row>
    <row r="16" spans="1:2" x14ac:dyDescent="0.3">
      <c r="A16" s="93" t="s">
        <v>186</v>
      </c>
      <c r="B16" s="94" t="s">
        <v>187</v>
      </c>
    </row>
    <row r="17" spans="1:2" x14ac:dyDescent="0.3">
      <c r="A17" s="93" t="s">
        <v>188</v>
      </c>
      <c r="B17" s="94" t="s">
        <v>189</v>
      </c>
    </row>
    <row r="18" spans="1:2" x14ac:dyDescent="0.3">
      <c r="A18" s="93" t="s">
        <v>190</v>
      </c>
      <c r="B18" s="94" t="s">
        <v>191</v>
      </c>
    </row>
    <row r="19" spans="1:2" x14ac:dyDescent="0.3">
      <c r="A19" s="93" t="s">
        <v>192</v>
      </c>
      <c r="B19" s="94" t="s">
        <v>193</v>
      </c>
    </row>
    <row r="20" spans="1:2" x14ac:dyDescent="0.3">
      <c r="A20" s="93" t="s">
        <v>194</v>
      </c>
      <c r="B20" s="94" t="s">
        <v>195</v>
      </c>
    </row>
    <row r="21" spans="1:2" x14ac:dyDescent="0.3">
      <c r="A21" s="93" t="s">
        <v>196</v>
      </c>
      <c r="B21" s="94" t="s">
        <v>197</v>
      </c>
    </row>
    <row r="22" spans="1:2" x14ac:dyDescent="0.3">
      <c r="A22" s="93" t="s">
        <v>198</v>
      </c>
      <c r="B22" s="94" t="s">
        <v>199</v>
      </c>
    </row>
    <row r="23" spans="1:2" x14ac:dyDescent="0.3">
      <c r="A23" s="93" t="s">
        <v>200</v>
      </c>
      <c r="B23" s="94" t="s">
        <v>201</v>
      </c>
    </row>
    <row r="24" spans="1:2" x14ac:dyDescent="0.3">
      <c r="A24" s="93" t="s">
        <v>202</v>
      </c>
      <c r="B24" s="94" t="s">
        <v>203</v>
      </c>
    </row>
    <row r="25" spans="1:2" x14ac:dyDescent="0.3">
      <c r="A25" s="93" t="s">
        <v>204</v>
      </c>
      <c r="B25" s="94" t="s">
        <v>205</v>
      </c>
    </row>
    <row r="26" spans="1:2" x14ac:dyDescent="0.3">
      <c r="A26" s="93" t="s">
        <v>206</v>
      </c>
      <c r="B26" s="94" t="s">
        <v>207</v>
      </c>
    </row>
    <row r="27" spans="1:2" x14ac:dyDescent="0.3">
      <c r="A27" s="93" t="s">
        <v>208</v>
      </c>
      <c r="B27" s="94" t="s">
        <v>209</v>
      </c>
    </row>
    <row r="28" spans="1:2" x14ac:dyDescent="0.3">
      <c r="A28" s="93" t="s">
        <v>210</v>
      </c>
      <c r="B28" s="94" t="s">
        <v>211</v>
      </c>
    </row>
    <row r="29" spans="1:2" x14ac:dyDescent="0.3">
      <c r="A29" s="93" t="s">
        <v>212</v>
      </c>
      <c r="B29" s="94" t="s">
        <v>213</v>
      </c>
    </row>
    <row r="30" spans="1:2" x14ac:dyDescent="0.3">
      <c r="A30" s="93" t="s">
        <v>214</v>
      </c>
      <c r="B30" s="94" t="s">
        <v>215</v>
      </c>
    </row>
    <row r="31" spans="1:2" x14ac:dyDescent="0.3">
      <c r="A31" s="93" t="s">
        <v>216</v>
      </c>
      <c r="B31" s="94" t="s">
        <v>217</v>
      </c>
    </row>
    <row r="32" spans="1:2" x14ac:dyDescent="0.3">
      <c r="A32" s="93" t="s">
        <v>218</v>
      </c>
      <c r="B32" s="94" t="s">
        <v>219</v>
      </c>
    </row>
    <row r="33" spans="1:2" x14ac:dyDescent="0.3">
      <c r="A33" s="93" t="s">
        <v>220</v>
      </c>
      <c r="B33" s="94" t="s">
        <v>221</v>
      </c>
    </row>
    <row r="34" spans="1:2" x14ac:dyDescent="0.3">
      <c r="A34" s="93" t="s">
        <v>222</v>
      </c>
      <c r="B34" s="94" t="s">
        <v>223</v>
      </c>
    </row>
    <row r="35" spans="1:2" x14ac:dyDescent="0.3">
      <c r="A35" s="93" t="s">
        <v>224</v>
      </c>
      <c r="B35" s="94" t="s">
        <v>225</v>
      </c>
    </row>
    <row r="36" spans="1:2" x14ac:dyDescent="0.3">
      <c r="A36" s="93" t="s">
        <v>226</v>
      </c>
      <c r="B36" s="94" t="s">
        <v>227</v>
      </c>
    </row>
    <row r="37" spans="1:2" x14ac:dyDescent="0.3">
      <c r="A37" s="93" t="s">
        <v>228</v>
      </c>
      <c r="B37" s="94" t="s">
        <v>229</v>
      </c>
    </row>
    <row r="38" spans="1:2" x14ac:dyDescent="0.3">
      <c r="A38" s="93" t="s">
        <v>230</v>
      </c>
      <c r="B38" s="94" t="s">
        <v>231</v>
      </c>
    </row>
    <row r="39" spans="1:2" x14ac:dyDescent="0.3">
      <c r="A39" s="93" t="s">
        <v>232</v>
      </c>
      <c r="B39" s="94" t="s">
        <v>233</v>
      </c>
    </row>
    <row r="40" spans="1:2" x14ac:dyDescent="0.3">
      <c r="A40" s="93" t="s">
        <v>234</v>
      </c>
      <c r="B40" s="94" t="s">
        <v>235</v>
      </c>
    </row>
    <row r="41" spans="1:2" x14ac:dyDescent="0.3">
      <c r="A41" s="93" t="s">
        <v>236</v>
      </c>
      <c r="B41" s="94" t="s">
        <v>237</v>
      </c>
    </row>
    <row r="42" spans="1:2" x14ac:dyDescent="0.3">
      <c r="A42" s="93" t="s">
        <v>238</v>
      </c>
      <c r="B42" s="94" t="s">
        <v>239</v>
      </c>
    </row>
    <row r="43" spans="1:2" x14ac:dyDescent="0.3">
      <c r="A43" s="93" t="s">
        <v>240</v>
      </c>
      <c r="B43" s="94" t="s">
        <v>241</v>
      </c>
    </row>
    <row r="44" spans="1:2" x14ac:dyDescent="0.3">
      <c r="A44" s="93" t="s">
        <v>242</v>
      </c>
      <c r="B44" s="94" t="s">
        <v>243</v>
      </c>
    </row>
    <row r="45" spans="1:2" x14ac:dyDescent="0.3">
      <c r="A45" s="93" t="s">
        <v>244</v>
      </c>
      <c r="B45" s="94" t="s">
        <v>245</v>
      </c>
    </row>
    <row r="46" spans="1:2" x14ac:dyDescent="0.3">
      <c r="A46" s="93" t="s">
        <v>246</v>
      </c>
      <c r="B46" s="94" t="s">
        <v>247</v>
      </c>
    </row>
    <row r="47" spans="1:2" x14ac:dyDescent="0.3">
      <c r="A47" s="93" t="s">
        <v>248</v>
      </c>
      <c r="B47" s="94" t="s">
        <v>249</v>
      </c>
    </row>
    <row r="48" spans="1:2" x14ac:dyDescent="0.3">
      <c r="A48" s="93" t="s">
        <v>250</v>
      </c>
      <c r="B48" s="94" t="s">
        <v>251</v>
      </c>
    </row>
    <row r="49" spans="1:7" x14ac:dyDescent="0.3">
      <c r="A49" s="93" t="s">
        <v>252</v>
      </c>
      <c r="B49" s="94" t="s">
        <v>253</v>
      </c>
    </row>
    <row r="50" spans="1:7" x14ac:dyDescent="0.3">
      <c r="A50" s="93" t="s">
        <v>254</v>
      </c>
      <c r="B50" s="94" t="s">
        <v>255</v>
      </c>
    </row>
    <row r="51" spans="1:7" x14ac:dyDescent="0.3">
      <c r="A51" s="93" t="s">
        <v>256</v>
      </c>
      <c r="B51" s="94" t="s">
        <v>257</v>
      </c>
    </row>
    <row r="52" spans="1:7" x14ac:dyDescent="0.3">
      <c r="A52" s="93" t="s">
        <v>425</v>
      </c>
      <c r="B52" s="88">
        <v>7501</v>
      </c>
    </row>
    <row r="53" spans="1:7" x14ac:dyDescent="0.3">
      <c r="A53" s="93" t="s">
        <v>426</v>
      </c>
      <c r="B53" s="88">
        <v>7502</v>
      </c>
    </row>
    <row r="54" spans="1:7" x14ac:dyDescent="0.3">
      <c r="A54" s="93" t="s">
        <v>427</v>
      </c>
      <c r="B54" s="88">
        <v>7503</v>
      </c>
    </row>
    <row r="55" spans="1:7" x14ac:dyDescent="0.3">
      <c r="A55" s="93" t="s">
        <v>428</v>
      </c>
      <c r="B55" s="88">
        <v>7504</v>
      </c>
    </row>
    <row r="56" spans="1:7" x14ac:dyDescent="0.3">
      <c r="A56" t="s">
        <v>429</v>
      </c>
      <c r="B56" s="88">
        <v>7505</v>
      </c>
    </row>
    <row r="57" spans="1:7" x14ac:dyDescent="0.3">
      <c r="A57" t="s">
        <v>19</v>
      </c>
      <c r="B57" t="s">
        <v>19</v>
      </c>
    </row>
    <row r="58" spans="1:7" x14ac:dyDescent="0.3">
      <c r="A58">
        <v>2014</v>
      </c>
      <c r="B58" t="str">
        <f>CONCATENATE("31 December ",A58-1)</f>
        <v>31 December 2013</v>
      </c>
      <c r="G58" t="s">
        <v>260</v>
      </c>
    </row>
    <row r="59" spans="1:7" x14ac:dyDescent="0.3">
      <c r="A59">
        <v>2015</v>
      </c>
      <c r="B59" t="str">
        <f>CONCATENATE("31 December ",A59-1)</f>
        <v>31 December 2014</v>
      </c>
      <c r="G59" t="s">
        <v>261</v>
      </c>
    </row>
    <row r="60" spans="1:7" x14ac:dyDescent="0.3">
      <c r="A60">
        <v>2016</v>
      </c>
      <c r="B60" t="str">
        <f t="shared" ref="B60:B78" si="0">CONCATENATE("31 December ",A60-1)</f>
        <v>31 December 2015</v>
      </c>
      <c r="G60" t="s">
        <v>262</v>
      </c>
    </row>
    <row r="61" spans="1:7" x14ac:dyDescent="0.3">
      <c r="A61">
        <v>2017</v>
      </c>
      <c r="B61" t="str">
        <f t="shared" si="0"/>
        <v>31 December 2016</v>
      </c>
      <c r="G61" t="s">
        <v>263</v>
      </c>
    </row>
    <row r="62" spans="1:7" x14ac:dyDescent="0.3">
      <c r="A62">
        <v>2018</v>
      </c>
      <c r="B62" t="str">
        <f t="shared" si="0"/>
        <v>31 December 2017</v>
      </c>
    </row>
    <row r="63" spans="1:7" x14ac:dyDescent="0.3">
      <c r="A63">
        <v>2019</v>
      </c>
      <c r="B63" t="str">
        <f t="shared" si="0"/>
        <v>31 December 2018</v>
      </c>
    </row>
    <row r="64" spans="1:7" x14ac:dyDescent="0.3">
      <c r="A64">
        <v>2020</v>
      </c>
      <c r="B64" t="str">
        <f t="shared" si="0"/>
        <v>31 December 2019</v>
      </c>
    </row>
    <row r="65" spans="1:2" x14ac:dyDescent="0.3">
      <c r="A65">
        <v>2021</v>
      </c>
      <c r="B65" t="str">
        <f t="shared" si="0"/>
        <v>31 December 2020</v>
      </c>
    </row>
    <row r="66" spans="1:2" x14ac:dyDescent="0.3">
      <c r="A66">
        <v>2022</v>
      </c>
      <c r="B66" t="str">
        <f t="shared" si="0"/>
        <v>31 December 2021</v>
      </c>
    </row>
    <row r="67" spans="1:2" x14ac:dyDescent="0.3">
      <c r="A67">
        <v>2023</v>
      </c>
      <c r="B67" t="str">
        <f t="shared" si="0"/>
        <v>31 December 2022</v>
      </c>
    </row>
    <row r="68" spans="1:2" x14ac:dyDescent="0.3">
      <c r="A68">
        <v>2024</v>
      </c>
      <c r="B68" t="str">
        <f t="shared" si="0"/>
        <v>31 December 2023</v>
      </c>
    </row>
    <row r="69" spans="1:2" x14ac:dyDescent="0.3">
      <c r="A69">
        <v>2025</v>
      </c>
      <c r="B69" t="str">
        <f t="shared" si="0"/>
        <v>31 December 2024</v>
      </c>
    </row>
    <row r="70" spans="1:2" x14ac:dyDescent="0.3">
      <c r="A70">
        <v>2026</v>
      </c>
      <c r="B70" t="str">
        <f t="shared" si="0"/>
        <v>31 December 2025</v>
      </c>
    </row>
    <row r="71" spans="1:2" x14ac:dyDescent="0.3">
      <c r="A71">
        <v>2027</v>
      </c>
      <c r="B71" t="str">
        <f t="shared" si="0"/>
        <v>31 December 2026</v>
      </c>
    </row>
    <row r="72" spans="1:2" x14ac:dyDescent="0.3">
      <c r="A72">
        <v>2028</v>
      </c>
      <c r="B72" t="str">
        <f t="shared" si="0"/>
        <v>31 December 2027</v>
      </c>
    </row>
    <row r="73" spans="1:2" x14ac:dyDescent="0.3">
      <c r="A73">
        <v>2029</v>
      </c>
      <c r="B73" t="str">
        <f t="shared" si="0"/>
        <v>31 December 2028</v>
      </c>
    </row>
    <row r="74" spans="1:2" x14ac:dyDescent="0.3">
      <c r="A74">
        <v>2030</v>
      </c>
      <c r="B74" t="str">
        <f t="shared" si="0"/>
        <v>31 December 2029</v>
      </c>
    </row>
    <row r="75" spans="1:2" x14ac:dyDescent="0.3">
      <c r="A75">
        <v>2031</v>
      </c>
      <c r="B75" t="str">
        <f t="shared" si="0"/>
        <v>31 December 2030</v>
      </c>
    </row>
    <row r="76" spans="1:2" x14ac:dyDescent="0.3">
      <c r="A76">
        <v>2032</v>
      </c>
      <c r="B76" t="str">
        <f t="shared" si="0"/>
        <v>31 December 2031</v>
      </c>
    </row>
    <row r="77" spans="1:2" x14ac:dyDescent="0.3">
      <c r="A77">
        <v>2033</v>
      </c>
      <c r="B77" t="str">
        <f t="shared" si="0"/>
        <v>31 December 2032</v>
      </c>
    </row>
    <row r="78" spans="1:2" x14ac:dyDescent="0.3">
      <c r="A78">
        <v>2034</v>
      </c>
      <c r="B78" t="str">
        <f t="shared" si="0"/>
        <v>31 December 2033</v>
      </c>
    </row>
  </sheetData>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autoPageBreaks="0"/>
  </sheetPr>
  <dimension ref="A2:A3"/>
  <sheetViews>
    <sheetView workbookViewId="0">
      <selection activeCell="D8" sqref="D8"/>
    </sheetView>
  </sheetViews>
  <sheetFormatPr defaultRowHeight="14.4" x14ac:dyDescent="0.3"/>
  <sheetData>
    <row r="2" spans="1:1" x14ac:dyDescent="0.3">
      <c r="A2" t="s">
        <v>70</v>
      </c>
    </row>
    <row r="3" spans="1:1" x14ac:dyDescent="0.3">
      <c r="A3" t="s">
        <v>20</v>
      </c>
    </row>
  </sheetData>
  <pageMargins left="0.7" right="0.7" top="0.75" bottom="0.75" header="0.3" footer="0.3"/>
  <pageSetup paperSize="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C00000"/>
    <pageSetUpPr autoPageBreaks="0"/>
  </sheetPr>
  <dimension ref="B1:J26"/>
  <sheetViews>
    <sheetView showGridLines="0" topLeftCell="A11" zoomScale="90" zoomScaleNormal="90" zoomScaleSheetLayoutView="90" workbookViewId="0">
      <selection activeCell="E20" sqref="E20"/>
    </sheetView>
  </sheetViews>
  <sheetFormatPr defaultColWidth="8.77734375" defaultRowHeight="14.4" x14ac:dyDescent="0.3"/>
  <cols>
    <col min="1" max="1" width="2.44140625" style="1" customWidth="1"/>
    <col min="2" max="2" width="22.21875" style="1" customWidth="1"/>
    <col min="3" max="3" width="3.77734375" style="1" customWidth="1"/>
    <col min="4" max="4" width="46.21875" style="1" customWidth="1"/>
    <col min="5" max="5" width="28.44140625" style="1" customWidth="1"/>
    <col min="6" max="6" width="18.88671875" style="1" customWidth="1"/>
    <col min="7" max="7" width="28.21875" style="1" customWidth="1"/>
    <col min="8" max="8" width="8.77734375" style="1"/>
    <col min="9" max="9" width="13.77734375" style="1" customWidth="1"/>
    <col min="10" max="10" width="10.88671875" style="1" customWidth="1"/>
    <col min="11" max="16384" width="8.77734375" style="1"/>
  </cols>
  <sheetData>
    <row r="1" spans="2:10" x14ac:dyDescent="0.3">
      <c r="B1" s="3" t="s">
        <v>25</v>
      </c>
      <c r="F1" s="12"/>
    </row>
    <row r="3" spans="2:10" x14ac:dyDescent="0.3">
      <c r="B3" s="4" t="s">
        <v>11</v>
      </c>
      <c r="C3" s="6" t="s">
        <v>5</v>
      </c>
      <c r="D3" s="363" t="s">
        <v>14</v>
      </c>
      <c r="E3" s="363"/>
      <c r="F3" s="363"/>
    </row>
    <row r="4" spans="2:10" x14ac:dyDescent="0.3">
      <c r="B4" s="4" t="s">
        <v>12</v>
      </c>
      <c r="C4" s="6" t="s">
        <v>5</v>
      </c>
      <c r="D4" s="363" t="s">
        <v>20</v>
      </c>
      <c r="E4" s="363"/>
      <c r="F4" s="363"/>
    </row>
    <row r="5" spans="2:10" x14ac:dyDescent="0.3">
      <c r="B5" s="4" t="s">
        <v>13</v>
      </c>
      <c r="C5" s="6" t="s">
        <v>5</v>
      </c>
      <c r="D5" s="363">
        <v>2025</v>
      </c>
      <c r="E5" s="363"/>
      <c r="F5" s="363"/>
    </row>
    <row r="6" spans="2:10" x14ac:dyDescent="0.3">
      <c r="B6" s="4" t="s">
        <v>6</v>
      </c>
      <c r="C6" s="6" t="s">
        <v>5</v>
      </c>
      <c r="D6" s="364">
        <v>45657</v>
      </c>
      <c r="E6" s="364"/>
      <c r="F6" s="364"/>
    </row>
    <row r="7" spans="2:10" ht="15" thickBot="1" x14ac:dyDescent="0.35">
      <c r="G7" s="1" t="s">
        <v>19</v>
      </c>
    </row>
    <row r="8" spans="2:10" ht="16.95" customHeight="1" thickBot="1" x14ac:dyDescent="0.35">
      <c r="B8" s="368" t="s">
        <v>17</v>
      </c>
      <c r="C8" s="369"/>
      <c r="D8" s="370"/>
      <c r="E8" s="18"/>
      <c r="G8" s="6"/>
      <c r="H8" s="6"/>
    </row>
    <row r="9" spans="2:10" s="15" customFormat="1" ht="16.95" customHeight="1" x14ac:dyDescent="0.3">
      <c r="B9" s="14" t="s">
        <v>49</v>
      </c>
      <c r="C9" s="371" t="s">
        <v>16</v>
      </c>
      <c r="D9" s="372"/>
      <c r="F9" s="16"/>
    </row>
    <row r="10" spans="2:10" ht="16.95" customHeight="1" x14ac:dyDescent="0.3">
      <c r="B10" s="9" t="s">
        <v>26</v>
      </c>
      <c r="C10" s="24">
        <v>1</v>
      </c>
      <c r="D10" s="33">
        <v>5.9999999999999995E-4</v>
      </c>
      <c r="F10" s="7"/>
    </row>
    <row r="11" spans="2:10" ht="16.95" customHeight="1" x14ac:dyDescent="0.3">
      <c r="B11" s="17" t="s">
        <v>27</v>
      </c>
      <c r="C11" s="24">
        <v>2</v>
      </c>
      <c r="D11" s="33">
        <v>1.1999999999999999E-3</v>
      </c>
      <c r="F11" s="7"/>
    </row>
    <row r="12" spans="2:10" ht="16.95" customHeight="1" x14ac:dyDescent="0.3">
      <c r="B12" s="17" t="s">
        <v>28</v>
      </c>
      <c r="C12" s="24">
        <v>3</v>
      </c>
      <c r="D12" s="33">
        <v>2.3999999999999998E-3</v>
      </c>
      <c r="F12" s="7"/>
    </row>
    <row r="13" spans="2:10" ht="16.95" customHeight="1" thickBot="1" x14ac:dyDescent="0.35">
      <c r="B13" s="34" t="s">
        <v>29</v>
      </c>
      <c r="C13" s="25">
        <v>4</v>
      </c>
      <c r="D13" s="35">
        <v>4.7999999999999996E-3</v>
      </c>
      <c r="F13" s="7"/>
    </row>
    <row r="14" spans="2:10" ht="16.95" customHeight="1" thickBot="1" x14ac:dyDescent="0.35">
      <c r="C14" s="8"/>
      <c r="D14" s="8"/>
      <c r="J14" s="7"/>
    </row>
    <row r="15" spans="2:10" ht="16.95" customHeight="1" thickBot="1" x14ac:dyDescent="0.35">
      <c r="B15" s="368" t="s">
        <v>18</v>
      </c>
      <c r="C15" s="369"/>
      <c r="D15" s="369"/>
      <c r="E15" s="369"/>
      <c r="F15" s="369"/>
      <c r="G15" s="370"/>
    </row>
    <row r="16" spans="2:10" ht="22.05" customHeight="1" thickBot="1" x14ac:dyDescent="0.35">
      <c r="B16" s="19" t="s">
        <v>7</v>
      </c>
      <c r="C16" s="367" t="s">
        <v>30</v>
      </c>
      <c r="D16" s="367"/>
      <c r="E16" s="22" t="s">
        <v>31</v>
      </c>
      <c r="F16" s="22" t="s">
        <v>35</v>
      </c>
      <c r="G16" s="32" t="s">
        <v>44</v>
      </c>
    </row>
    <row r="17" spans="2:7" ht="25.95" customHeight="1" x14ac:dyDescent="0.3">
      <c r="B17" s="373" t="s">
        <v>39</v>
      </c>
      <c r="C17" s="375" t="s">
        <v>42</v>
      </c>
      <c r="D17" s="376"/>
      <c r="E17" s="23" t="s">
        <v>50</v>
      </c>
      <c r="F17" s="23">
        <v>100</v>
      </c>
      <c r="G17" s="358" t="s">
        <v>46</v>
      </c>
    </row>
    <row r="18" spans="2:7" ht="13.05" customHeight="1" x14ac:dyDescent="0.3">
      <c r="B18" s="381"/>
      <c r="C18" s="377"/>
      <c r="D18" s="378"/>
      <c r="E18" s="362" t="s">
        <v>34</v>
      </c>
      <c r="F18" s="362" t="s">
        <v>33</v>
      </c>
      <c r="G18" s="359"/>
    </row>
    <row r="19" spans="2:7" ht="13.05" customHeight="1" x14ac:dyDescent="0.3">
      <c r="B19" s="381"/>
      <c r="C19" s="377" t="s">
        <v>43</v>
      </c>
      <c r="D19" s="378"/>
      <c r="E19" s="362"/>
      <c r="F19" s="362"/>
      <c r="G19" s="360" t="s">
        <v>45</v>
      </c>
    </row>
    <row r="20" spans="2:7" ht="25.95" customHeight="1" thickBot="1" x14ac:dyDescent="0.35">
      <c r="B20" s="374"/>
      <c r="C20" s="379"/>
      <c r="D20" s="380"/>
      <c r="E20" s="25" t="s">
        <v>51</v>
      </c>
      <c r="F20" s="25">
        <v>0</v>
      </c>
      <c r="G20" s="361"/>
    </row>
    <row r="21" spans="2:7" ht="25.95" customHeight="1" x14ac:dyDescent="0.3">
      <c r="B21" s="373" t="s">
        <v>40</v>
      </c>
      <c r="C21" s="382" t="s">
        <v>36</v>
      </c>
      <c r="D21" s="383"/>
      <c r="E21" s="23" t="s">
        <v>52</v>
      </c>
      <c r="F21" s="23">
        <v>100</v>
      </c>
      <c r="G21" s="358" t="s">
        <v>47</v>
      </c>
    </row>
    <row r="22" spans="2:7" ht="13.05" customHeight="1" x14ac:dyDescent="0.3">
      <c r="B22" s="381"/>
      <c r="C22" s="384"/>
      <c r="D22" s="385"/>
      <c r="E22" s="362" t="s">
        <v>37</v>
      </c>
      <c r="F22" s="362" t="s">
        <v>33</v>
      </c>
      <c r="G22" s="359"/>
    </row>
    <row r="23" spans="2:7" ht="13.05" customHeight="1" x14ac:dyDescent="0.3">
      <c r="B23" s="381"/>
      <c r="C23" s="384" t="s">
        <v>2</v>
      </c>
      <c r="D23" s="385"/>
      <c r="E23" s="362"/>
      <c r="F23" s="362"/>
      <c r="G23" s="360" t="s">
        <v>48</v>
      </c>
    </row>
    <row r="24" spans="2:7" ht="25.95" customHeight="1" thickBot="1" x14ac:dyDescent="0.35">
      <c r="B24" s="374"/>
      <c r="C24" s="386"/>
      <c r="D24" s="387"/>
      <c r="E24" s="25" t="s">
        <v>53</v>
      </c>
      <c r="F24" s="25">
        <v>0</v>
      </c>
      <c r="G24" s="361"/>
    </row>
    <row r="25" spans="2:7" ht="25.95" customHeight="1" x14ac:dyDescent="0.3">
      <c r="B25" s="373" t="s">
        <v>41</v>
      </c>
      <c r="C25" s="356" t="s">
        <v>38</v>
      </c>
      <c r="D25" s="357"/>
      <c r="E25" s="23" t="s">
        <v>54</v>
      </c>
      <c r="F25" s="26">
        <v>1</v>
      </c>
      <c r="G25" s="30" t="s">
        <v>10</v>
      </c>
    </row>
    <row r="26" spans="2:7" ht="25.95" customHeight="1" thickBot="1" x14ac:dyDescent="0.35">
      <c r="B26" s="374"/>
      <c r="C26" s="365" t="s">
        <v>4</v>
      </c>
      <c r="D26" s="366"/>
      <c r="E26" s="25" t="s">
        <v>32</v>
      </c>
      <c r="F26" s="25" t="s">
        <v>33</v>
      </c>
      <c r="G26" s="31">
        <v>0.5</v>
      </c>
    </row>
  </sheetData>
  <mergeCells count="25">
    <mergeCell ref="D3:F3"/>
    <mergeCell ref="D4:F4"/>
    <mergeCell ref="D5:F5"/>
    <mergeCell ref="D6:F6"/>
    <mergeCell ref="C26:D26"/>
    <mergeCell ref="C16:D16"/>
    <mergeCell ref="B8:D8"/>
    <mergeCell ref="C9:D9"/>
    <mergeCell ref="B15:G15"/>
    <mergeCell ref="B25:B26"/>
    <mergeCell ref="C17:D18"/>
    <mergeCell ref="C19:D20"/>
    <mergeCell ref="B21:B24"/>
    <mergeCell ref="C21:D22"/>
    <mergeCell ref="B17:B20"/>
    <mergeCell ref="C23:D24"/>
    <mergeCell ref="C25:D25"/>
    <mergeCell ref="G17:G18"/>
    <mergeCell ref="G19:G20"/>
    <mergeCell ref="G21:G22"/>
    <mergeCell ref="G23:G24"/>
    <mergeCell ref="E22:E23"/>
    <mergeCell ref="F22:F23"/>
    <mergeCell ref="E18:E19"/>
    <mergeCell ref="F18:F19"/>
  </mergeCells>
  <pageMargins left="0.7" right="0.7" top="0.75" bottom="0.75" header="0.3" footer="0.3"/>
  <pageSetup paperSize="9" scale="49" orientation="portrait" r:id="rId1"/>
  <headerFooter>
    <oddFooter>&amp;L&amp;"Calibri,Regular"&amp;10&amp;K000000This information/document has been classified: Public&amp;C_x000D_&amp;1#&amp;"Calibri"&amp;10&amp;K000000 This information/document has been classified: Public</oddFooter>
    <evenFooter>&amp;L&amp;"Calibri,Regular"&amp;10&amp;K000000This information/document has been classified: Public</evenFooter>
    <firstFooter>&amp;L&amp;"Calibri,Regular"&amp;10&amp;K000000This information/document has been classified: Public</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sisl xmlns:xsd="http://www.w3.org/2001/XMLSchema" xmlns:xsi="http://www.w3.org/2001/XMLSchema-instance" xmlns="http://www.boldonjames.com/2008/01/sie/internal/label" sislVersion="0" policy="0006265a-9853-4628-92f9-d03b5c38fad7" origin="userSelected">
  <element uid="28a97614-a6b7-4be1-97da-63263f2a5082" value=""/>
  <element uid="af2f1a61-4497-49fe-a1d5-88af7fec469a" value=""/>
</sisl>
</file>

<file path=customXml/item2.xml><?xml version="1.0" encoding="utf-8"?>
<ct:contentTypeSchema xmlns:ct="http://schemas.microsoft.com/office/2006/metadata/contentType" xmlns:ma="http://schemas.microsoft.com/office/2006/metadata/properties/metaAttributes" ct:_="" ma:_="" ma:contentTypeName="Document" ma:contentTypeID="0x01010023DCD3BB27D8324AB9EEBCDEE9280EC8" ma:contentTypeVersion="2" ma:contentTypeDescription="Create a new document." ma:contentTypeScope="" ma:versionID="bcd8db8266c239a7e47de5bb684d5fa6">
  <xsd:schema xmlns:xsd="http://www.w3.org/2001/XMLSchema" xmlns:xs="http://www.w3.org/2001/XMLSchema" xmlns:p="http://schemas.microsoft.com/office/2006/metadata/properties" xmlns:ns2="b4925b5a-7518-4770-a4f5-4ab81a80c6a8" targetNamespace="http://schemas.microsoft.com/office/2006/metadata/properties" ma:root="true" ma:fieldsID="3d8088319cd57e90116393420d232081" ns2:_="">
    <xsd:import namespace="b4925b5a-7518-4770-a4f5-4ab81a80c6a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925b5a-7518-4770-a4f5-4ab81a80c6a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6CA7DE7-1D32-4FFA-AA0A-53EC9E1AF944}">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5EDCF681-3DC4-4F05-80EE-BFCCBEA917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925b5a-7518-4770-a4f5-4ab81a80c6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9F88EF-DD52-4558-8F48-7A517630526A}">
  <ds:schemaRefs>
    <ds:schemaRef ds:uri="http://schemas.microsoft.com/sharepoint/v3/contenttype/forms"/>
  </ds:schemaRefs>
</ds:datastoreItem>
</file>

<file path=customXml/itemProps4.xml><?xml version="1.0" encoding="utf-8"?>
<ds:datastoreItem xmlns:ds="http://schemas.openxmlformats.org/officeDocument/2006/customXml" ds:itemID="{5C8E0790-8F6C-438F-91DF-0700583A61BB}">
  <ds:schemaRefs>
    <ds:schemaRef ds:uri="http://purl.org/dc/elements/1.1/"/>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b4925b5a-7518-4770-a4f5-4ab81a80c6a8"/>
    <ds:schemaRef ds:uri="http://www.w3.org/XML/1998/namespace"/>
  </ds:schemaRefs>
</ds:datastoreItem>
</file>

<file path=docMetadata/LabelInfo.xml><?xml version="1.0" encoding="utf-8"?>
<clbl:labelList xmlns:clbl="http://schemas.microsoft.com/office/2020/mipLabelMetadata">
  <clbl:label id="{ff633901-a1a2-4b88-b429-edda49e1f41c}" enabled="1" method="Privileged" siteId="{1faf97f0-976a-4958-b916-706cfa28bb6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General Instructions</vt:lpstr>
      <vt:lpstr>Summary Page</vt:lpstr>
      <vt:lpstr>A. FTAC</vt:lpstr>
      <vt:lpstr>B. NIAC</vt:lpstr>
      <vt:lpstr>C. CCF</vt:lpstr>
      <vt:lpstr>Raw</vt:lpstr>
      <vt:lpstr>Lookup</vt:lpstr>
      <vt:lpstr>Sheet1</vt:lpstr>
      <vt:lpstr>Working File</vt:lpstr>
      <vt:lpstr>BusinessType</vt:lpstr>
      <vt:lpstr>D_Source</vt:lpstr>
      <vt:lpstr>FICode</vt:lpstr>
      <vt:lpstr>FIName</vt:lpstr>
      <vt:lpstr>InsufficientInfo</vt:lpstr>
      <vt:lpstr>'A. FTAC'!Print_Area</vt:lpstr>
      <vt:lpstr>'B. NIAC'!Print_Area</vt:lpstr>
      <vt:lpstr>'C. CCF'!Print_Area</vt:lpstr>
      <vt:lpstr>'General Instructions'!Print_Area</vt:lpstr>
      <vt:lpstr>'Summary Page'!Print_Area</vt:lpstr>
      <vt:lpstr>'Working File'!Print_Area</vt:lpstr>
      <vt:lpstr>YOA</vt:lpstr>
    </vt:vector>
  </TitlesOfParts>
  <Company>PIDM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DPS form_AY2025</dc:title>
  <dc:creator>Muhammad Fareez Iskandar Abdul Azizan</dc:creator>
  <cp:lastModifiedBy>Khairul Mazli Ismail</cp:lastModifiedBy>
  <cp:lastPrinted>2024-12-02T07:34:47Z</cp:lastPrinted>
  <dcterms:created xsi:type="dcterms:W3CDTF">2022-11-08T09:36:39Z</dcterms:created>
  <dcterms:modified xsi:type="dcterms:W3CDTF">2025-10-21T08:34:34Z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2438b30d-bdc1-4ce4-9d67-c31bb03d7021</vt:lpwstr>
  </property>
  <property fmtid="{D5CDD505-2E9C-101B-9397-08002B2CF9AE}" pid="3" name="bjSaver">
    <vt:lpwstr>9nbd3DvCieY7xoHjKacP1YxcXuErs9OX</vt:lpwstr>
  </property>
  <property fmtid="{D5CDD505-2E9C-101B-9397-08002B2CF9AE}" pid="4" name="bjClsUserRVM">
    <vt:lpwstr>[{"VisualMarkingType":2,"ShapeName":"","ApplyMarking":true}]</vt:lpwstr>
  </property>
  <property fmtid="{D5CDD505-2E9C-101B-9397-08002B2CF9AE}" pid="5" name="ContentTypeId">
    <vt:lpwstr>0x01010023DCD3BB27D8324AB9EEBCDEE9280EC8</vt:lpwstr>
  </property>
  <property fmtid="{D5CDD505-2E9C-101B-9397-08002B2CF9AE}" pid="6" name="Keywords0">
    <vt:lpwstr/>
  </property>
  <property fmtid="{D5CDD505-2E9C-101B-9397-08002B2CF9AE}" pid="7" name="LabelConfirm">
    <vt:lpwstr>?~Confidential~?</vt:lpwstr>
  </property>
  <property fmtid="{D5CDD505-2E9C-101B-9397-08002B2CF9AE}" pid="8" name="bjDocumentLabelXML">
    <vt:lpwstr>&lt;?xml version="1.0" encoding="us-ascii"?&gt;&lt;sisl xmlns:xsd="http://www.w3.org/2001/XMLSchema" xmlns:xsi="http://www.w3.org/2001/XMLSchema-instance" sislVersion="0" policy="0006265a-9853-4628-92f9-d03b5c38fad7" origin="userSelected" xmlns="http://www.boldonj</vt:lpwstr>
  </property>
  <property fmtid="{D5CDD505-2E9C-101B-9397-08002B2CF9AE}" pid="9" name="bjDocumentLabelXML-0">
    <vt:lpwstr>ames.com/2008/01/sie/internal/label"&gt;&lt;element uid="28a97614-a6b7-4be1-97da-63263f2a5082" value="" /&gt;&lt;element uid="af2f1a61-4497-49fe-a1d5-88af7fec469a" value="" /&gt;&lt;/sisl&gt;</vt:lpwstr>
  </property>
  <property fmtid="{D5CDD505-2E9C-101B-9397-08002B2CF9AE}" pid="10" name="bjDocumentSecurityLabel">
    <vt:lpwstr>Public</vt:lpwstr>
  </property>
  <property fmtid="{D5CDD505-2E9C-101B-9397-08002B2CF9AE}" pid="11" name="DLP">
    <vt:lpwstr>{[*Corporate Public*]}</vt:lpwstr>
  </property>
  <property fmtid="{D5CDD505-2E9C-101B-9397-08002B2CF9AE}" pid="12" name="bjLeftFooterLabel-first">
    <vt:lpwstr>&amp;"Calibri,Regular"&amp;10&amp;K000000This information/document has been classified: Public</vt:lpwstr>
  </property>
  <property fmtid="{D5CDD505-2E9C-101B-9397-08002B2CF9AE}" pid="13" name="bjLeftFooterLabel-even">
    <vt:lpwstr>&amp;"Calibri,Regular"&amp;10&amp;K000000This information/document has been classified: Public</vt:lpwstr>
  </property>
  <property fmtid="{D5CDD505-2E9C-101B-9397-08002B2CF9AE}" pid="14" name="bjLeftFooterLabel">
    <vt:lpwstr>&amp;"Calibri,Regular"&amp;10&amp;K000000This information/document has been classified: Public</vt:lpwstr>
  </property>
  <property fmtid="{D5CDD505-2E9C-101B-9397-08002B2CF9AE}" pid="15" name="MSIP_Label_ff633901-a1a2-4b88-b429-edda49e1f41c_Enabled">
    <vt:lpwstr>true</vt:lpwstr>
  </property>
  <property fmtid="{D5CDD505-2E9C-101B-9397-08002B2CF9AE}" pid="16" name="MSIP_Label_ff633901-a1a2-4b88-b429-edda49e1f41c_SetDate">
    <vt:lpwstr>2024-03-19T07:44:14Z</vt:lpwstr>
  </property>
  <property fmtid="{D5CDD505-2E9C-101B-9397-08002B2CF9AE}" pid="17" name="MSIP_Label_ff633901-a1a2-4b88-b429-edda49e1f41c_Method">
    <vt:lpwstr>Privileged</vt:lpwstr>
  </property>
  <property fmtid="{D5CDD505-2E9C-101B-9397-08002B2CF9AE}" pid="18" name="MSIP_Label_ff633901-a1a2-4b88-b429-edda49e1f41c_Name">
    <vt:lpwstr>Corporate Public</vt:lpwstr>
  </property>
  <property fmtid="{D5CDD505-2E9C-101B-9397-08002B2CF9AE}" pid="19" name="MSIP_Label_ff633901-a1a2-4b88-b429-edda49e1f41c_SiteId">
    <vt:lpwstr>1faf97f0-976a-4958-b916-706cfa28bb68</vt:lpwstr>
  </property>
  <property fmtid="{D5CDD505-2E9C-101B-9397-08002B2CF9AE}" pid="20" name="MSIP_Label_ff633901-a1a2-4b88-b429-edda49e1f41c_ActionId">
    <vt:lpwstr>54299adf-ee4c-4ab0-aece-3cea2893a009</vt:lpwstr>
  </property>
  <property fmtid="{D5CDD505-2E9C-101B-9397-08002B2CF9AE}" pid="21" name="MSIP_Label_ff633901-a1a2-4b88-b429-edda49e1f41c_ContentBits">
    <vt:lpwstr>2</vt:lpwstr>
  </property>
</Properties>
</file>